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https://ppadelta.smit/dhs/webdav/30be9160ca76d515e016153832a3d9a79bfaa727/47707042760/fd2745cb-b49d-4716-96e2-f9d1deb97d7a/"/>
    </mc:Choice>
  </mc:AlternateContent>
  <bookViews>
    <workbookView xWindow="120" yWindow="225" windowWidth="19440" windowHeight="6540" tabRatio="757"/>
  </bookViews>
  <sheets>
    <sheet name="Eelarve" sheetId="11" r:id="rId1"/>
    <sheet name="Maksetaotlus" sheetId="6" r:id="rId2"/>
    <sheet name="KULUARUANDE KOOND" sheetId="1" r:id="rId3"/>
    <sheet name="1. Tööjõukulud" sheetId="13" r:id="rId4"/>
    <sheet name="2. Lähetuskulud" sheetId="10" r:id="rId5"/>
    <sheet name=" 3. EL avalikustamise kulud" sheetId="15" r:id="rId6"/>
    <sheet name="4. Seadmed, varust, IKT" sheetId="17" r:id="rId7"/>
    <sheet name="5. Kinnisvara" sheetId="18" r:id="rId8"/>
    <sheet name="6. Muud otsesed kulud" sheetId="20" r:id="rId9"/>
    <sheet name="Nähtamatu leht" sheetId="16" state="hidden" r:id="rId10"/>
  </sheets>
  <definedNames>
    <definedName name="Kinnituskiri" comment="Vali sobiv vastusevariant">'Nähtamatu leht'!$A$12:$A$14</definedName>
    <definedName name="Projekti_valdkond">Eelarve!$C$9</definedName>
    <definedName name="Valdkond">'Nähtamatu leht'!$A$1:$A$3</definedName>
    <definedName name="Ühik">'Nähtamatu leht'!$A$6:$A$9</definedName>
  </definedNames>
  <calcPr calcId="152511"/>
</workbook>
</file>

<file path=xl/calcChain.xml><?xml version="1.0" encoding="utf-8"?>
<calcChain xmlns="http://schemas.openxmlformats.org/spreadsheetml/2006/main">
  <c r="D32" i="6" l="1"/>
  <c r="D29" i="6"/>
  <c r="D30" i="6"/>
  <c r="D31" i="6"/>
  <c r="D28" i="6"/>
  <c r="F59" i="1" l="1"/>
  <c r="E59" i="1"/>
  <c r="D58" i="1" l="1"/>
  <c r="C58" i="1"/>
  <c r="D57" i="1"/>
  <c r="C57" i="1"/>
  <c r="D56" i="1"/>
  <c r="C56" i="1"/>
  <c r="D55" i="1"/>
  <c r="C55" i="1"/>
  <c r="D54" i="1"/>
  <c r="C54" i="1"/>
  <c r="D53" i="1"/>
  <c r="C53" i="1"/>
  <c r="D52" i="1"/>
  <c r="C52" i="1"/>
  <c r="D51" i="1"/>
  <c r="C51" i="1"/>
  <c r="D50" i="1"/>
  <c r="C50" i="1"/>
  <c r="D49" i="1"/>
  <c r="C49" i="1"/>
  <c r="D48" i="1"/>
  <c r="C48" i="1"/>
  <c r="D47" i="1"/>
  <c r="C47" i="1"/>
  <c r="D46" i="1"/>
  <c r="C46" i="1"/>
  <c r="D45" i="1"/>
  <c r="C45" i="1"/>
  <c r="D44" i="1"/>
  <c r="C44" i="1"/>
  <c r="D43" i="1"/>
  <c r="C43" i="1"/>
  <c r="D42" i="1"/>
  <c r="C42" i="1"/>
  <c r="D41" i="1"/>
  <c r="C41" i="1"/>
  <c r="D40" i="1"/>
  <c r="C40" i="1"/>
  <c r="D39" i="1"/>
  <c r="C39" i="1"/>
  <c r="C38" i="1"/>
  <c r="D38" i="1"/>
  <c r="C59" i="1" l="1"/>
  <c r="D59" i="1"/>
  <c r="C55" i="11"/>
  <c r="I41" i="20"/>
  <c r="F30" i="1" s="1"/>
  <c r="I23" i="20"/>
  <c r="I42" i="20" l="1"/>
  <c r="E30" i="1"/>
  <c r="D30" i="1"/>
  <c r="B3" i="6"/>
  <c r="B2" i="6"/>
  <c r="B1" i="6"/>
  <c r="D25" i="11" l="1"/>
  <c r="C28" i="1" s="1"/>
  <c r="D26" i="11"/>
  <c r="C29" i="1" s="1"/>
  <c r="I41" i="18"/>
  <c r="F29" i="1" s="1"/>
  <c r="I23" i="18"/>
  <c r="E29" i="1" s="1"/>
  <c r="D29" i="1" s="1"/>
  <c r="I41" i="17"/>
  <c r="F28" i="1" s="1"/>
  <c r="I23" i="17"/>
  <c r="G29" i="1" l="1"/>
  <c r="I42" i="17"/>
  <c r="E28" i="1"/>
  <c r="D28" i="1" s="1"/>
  <c r="G28" i="1" s="1"/>
  <c r="I42" i="18"/>
  <c r="G16" i="1"/>
  <c r="G17" i="1"/>
  <c r="G18" i="1"/>
  <c r="G19" i="1"/>
  <c r="G15" i="1"/>
  <c r="G61" i="11"/>
  <c r="G63" i="11" l="1"/>
  <c r="G62" i="11"/>
  <c r="G20" i="1"/>
  <c r="G71" i="11" l="1"/>
  <c r="D27" i="11" s="1"/>
  <c r="C30" i="1" s="1"/>
  <c r="G67" i="11" l="1"/>
  <c r="G30" i="1"/>
  <c r="I29" i="6"/>
  <c r="I30" i="6"/>
  <c r="I31" i="6"/>
  <c r="I32" i="6"/>
  <c r="I28" i="6"/>
  <c r="B36" i="6"/>
  <c r="J32" i="6"/>
  <c r="J31" i="6"/>
  <c r="J30" i="6"/>
  <c r="J29" i="6"/>
  <c r="J28" i="6"/>
  <c r="K20" i="6"/>
  <c r="K19" i="6"/>
  <c r="K18" i="6"/>
  <c r="K17" i="6"/>
  <c r="K16" i="6"/>
  <c r="J33" i="6" l="1"/>
  <c r="K21" i="6"/>
  <c r="B1" i="1"/>
  <c r="D18" i="11"/>
  <c r="H33" i="6" l="1"/>
  <c r="F33" i="6"/>
  <c r="D29" i="11"/>
  <c r="C32" i="1" s="1"/>
  <c r="G60" i="11" l="1"/>
  <c r="G64" i="11"/>
  <c r="D23" i="11" s="1"/>
  <c r="C26" i="1" s="1"/>
  <c r="I41" i="15"/>
  <c r="F27" i="1" s="1"/>
  <c r="I23" i="15"/>
  <c r="E27" i="1" s="1"/>
  <c r="I47" i="13"/>
  <c r="F25" i="1" s="1"/>
  <c r="I28" i="13"/>
  <c r="E25" i="1" s="1"/>
  <c r="I23" i="10"/>
  <c r="E26" i="1" s="1"/>
  <c r="E31" i="1" l="1"/>
  <c r="G79" i="11"/>
  <c r="G81" i="11" s="1"/>
  <c r="D22" i="11"/>
  <c r="D24" i="11"/>
  <c r="C27" i="1" s="1"/>
  <c r="D27" i="1"/>
  <c r="D25" i="1"/>
  <c r="I42" i="15"/>
  <c r="I48" i="13"/>
  <c r="C25" i="1" l="1"/>
  <c r="D28" i="11"/>
  <c r="G27" i="1"/>
  <c r="D32" i="1"/>
  <c r="G32" i="1" s="1"/>
  <c r="I41" i="10"/>
  <c r="F26" i="1" s="1"/>
  <c r="F31" i="1" s="1"/>
  <c r="C31" i="1" l="1"/>
  <c r="C33" i="1" s="1"/>
  <c r="G25" i="1"/>
  <c r="F33" i="1"/>
  <c r="I42" i="10"/>
  <c r="D26" i="1"/>
  <c r="G26" i="1" l="1"/>
  <c r="D31" i="1"/>
  <c r="D30" i="11"/>
  <c r="E33" i="1"/>
  <c r="E27" i="11" l="1"/>
  <c r="E24" i="11"/>
  <c r="E25" i="11"/>
  <c r="C14" i="11"/>
  <c r="E30" i="11"/>
  <c r="E28" i="11"/>
  <c r="E23" i="11"/>
  <c r="E26" i="11"/>
  <c r="E29" i="11"/>
  <c r="E22" i="11"/>
  <c r="C17" i="11"/>
  <c r="C16" i="11"/>
  <c r="C15" i="11"/>
  <c r="D17" i="1"/>
  <c r="D18" i="1"/>
  <c r="D19" i="1"/>
  <c r="D16" i="1"/>
  <c r="D15" i="1"/>
  <c r="F20" i="1"/>
  <c r="G31" i="1"/>
  <c r="D18" i="6" l="1"/>
  <c r="C17" i="1"/>
  <c r="C18" i="1"/>
  <c r="D19" i="6"/>
  <c r="C19" i="1"/>
  <c r="D20" i="6"/>
  <c r="D17" i="6"/>
  <c r="C16" i="1"/>
  <c r="D16" i="6"/>
  <c r="C15" i="1"/>
  <c r="D20" i="1"/>
  <c r="E20" i="1"/>
  <c r="D33" i="1"/>
  <c r="C18" i="11"/>
  <c r="B2" i="1" l="1"/>
  <c r="D21" i="6"/>
  <c r="G33" i="1"/>
  <c r="C20" i="1"/>
  <c r="J17" i="6" l="1"/>
  <c r="J18" i="6"/>
  <c r="J19" i="6"/>
  <c r="J20" i="6"/>
  <c r="H21" i="6"/>
  <c r="J16" i="6"/>
  <c r="F21" i="6"/>
  <c r="I33" i="6"/>
  <c r="D33" i="6"/>
  <c r="J21" i="6" l="1"/>
</calcChain>
</file>

<file path=xl/comments1.xml><?xml version="1.0" encoding="utf-8"?>
<comments xmlns="http://schemas.openxmlformats.org/spreadsheetml/2006/main">
  <authors>
    <author>Karin Tahvonen</author>
  </authors>
  <commentList>
    <comment ref="B11" authorId="0" shapeId="0">
      <text>
        <r>
          <rPr>
            <sz val="9"/>
            <color indexed="81"/>
            <rFont val="Tahoma"/>
            <family val="2"/>
            <charset val="186"/>
          </rPr>
          <t>Palun alustada tabelist 4 (tabel 1 ja 2 genereerivad ise summad tabeli 4 põhjal).</t>
        </r>
      </text>
    </comment>
  </commentList>
</comments>
</file>

<file path=xl/sharedStrings.xml><?xml version="1.0" encoding="utf-8"?>
<sst xmlns="http://schemas.openxmlformats.org/spreadsheetml/2006/main" count="333" uniqueCount="177">
  <si>
    <t>Kuluaruande vorm</t>
  </si>
  <si>
    <t>Rea nr</t>
  </si>
  <si>
    <t>Kululiik</t>
  </si>
  <si>
    <t>Eelarve täitmise %</t>
  </si>
  <si>
    <t>Tööjõukulud</t>
  </si>
  <si>
    <t>Lähetuskulud</t>
  </si>
  <si>
    <t>Projekti tegelikud kulud</t>
  </si>
  <si>
    <t>2. Lähetuskulud</t>
  </si>
  <si>
    <t>PROJEKTI KULUD KOKKU</t>
  </si>
  <si>
    <t>Kavandatud eelarve</t>
  </si>
  <si>
    <t>KAUDSED KULUD</t>
  </si>
  <si>
    <t>Rahastamisallikas</t>
  </si>
  <si>
    <t>Summa</t>
  </si>
  <si>
    <t>Riiklik kaasfinantseering</t>
  </si>
  <si>
    <t>Partnerite poolne kaasfinantseering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</si>
  <si>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</si>
  <si>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</si>
  <si>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</si>
  <si>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</si>
  <si>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</si>
  <si>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Varjupaik</t>
  </si>
  <si>
    <t>Integratsioon</t>
  </si>
  <si>
    <t>Tagasipöördumine</t>
  </si>
  <si>
    <t>KOOND</t>
  </si>
  <si>
    <t>Otsesed kulud kokku</t>
  </si>
  <si>
    <t>Kaudsed kulud</t>
  </si>
  <si>
    <t>Projekti kulud kokku</t>
  </si>
  <si>
    <t>Kulu detailne kirjeldus</t>
  </si>
  <si>
    <t>Ühik</t>
  </si>
  <si>
    <t>PROJEKTI OTSESED KULUD</t>
  </si>
  <si>
    <t>tund</t>
  </si>
  <si>
    <t>PROJEKTI OTSESED KULUD KOKKU</t>
  </si>
  <si>
    <t>PROJEKTI KAUDSED KULUD</t>
  </si>
  <si>
    <t>Kogus</t>
  </si>
  <si>
    <t>Ühiku hind KM-ga</t>
  </si>
  <si>
    <t>% kogukuludest</t>
  </si>
  <si>
    <t xml:space="preserve">OTSESED KULUD </t>
  </si>
  <si>
    <t>Toetuse saaja:</t>
  </si>
  <si>
    <t>Projekti tunnus:</t>
  </si>
  <si>
    <t>Aruandlusperioodi pp/kk/aaaa - pp/kk/aaaa kulud</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</si>
  <si>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</si>
  <si>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</si>
  <si>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</si>
  <si>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</si>
  <si>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</si>
  <si>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</si>
  <si>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</si>
  <si>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</si>
  <si>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kuu</t>
  </si>
  <si>
    <t>tk</t>
  </si>
  <si>
    <t>Osakaal %</t>
  </si>
  <si>
    <t>Tabel 1. Projekti maksumuse ja tulude prognoos allikate lõikes (EUR)</t>
  </si>
  <si>
    <t>PROJEKTI MAKSUMUS KOKKU</t>
  </si>
  <si>
    <t>Tabel 2. Projekti kululiikide koondtabel (prognoos) (EUR)</t>
  </si>
  <si>
    <t xml:space="preserve">Tööjõukulud kokku </t>
  </si>
  <si>
    <t>EL avalikustamise kulud kokku</t>
  </si>
  <si>
    <t xml:space="preserve">Tabel 4. Toetuse saaja kinnitus </t>
  </si>
  <si>
    <t>Kulu tasumise kuupäev</t>
  </si>
  <si>
    <t>Projekti kavandatud tulud</t>
  </si>
  <si>
    <t>Aruandlusperioodi pp/kk/aaaa - pp/kk/aaaa tulud</t>
  </si>
  <si>
    <t>Tegelikud tulud kokku</t>
  </si>
  <si>
    <t>Maksetaotluse vorm</t>
  </si>
  <si>
    <t>I</t>
  </si>
  <si>
    <t>II</t>
  </si>
  <si>
    <t>III</t>
  </si>
  <si>
    <t>Laekumise kuupäev pp/kk/aaaa</t>
  </si>
  <si>
    <t>Tabel 1. Projekti kavandatud maksed</t>
  </si>
  <si>
    <t>Tabel 2. Projekti jooksul laekunud maksed ja lõppmakse</t>
  </si>
  <si>
    <t>Toetusleping (punkt)</t>
  </si>
  <si>
    <t>Tegelikud kulud KOKKU</t>
  </si>
  <si>
    <t>Kavandatud kulud</t>
  </si>
  <si>
    <t>1. Tööjõukulud</t>
  </si>
  <si>
    <t>Jah</t>
  </si>
  <si>
    <t>Ei</t>
  </si>
  <si>
    <t>Ei kohaldu</t>
  </si>
  <si>
    <t>VASTUS</t>
  </si>
  <si>
    <t>Mina, toetuse saaja, kinnitan, et:</t>
  </si>
  <si>
    <r>
      <t xml:space="preserve">Kulu selgitus </t>
    </r>
    <r>
      <rPr>
        <i/>
        <sz val="12"/>
        <color theme="1"/>
        <rFont val="Times New Roman"/>
        <family val="1"/>
        <charset val="186"/>
      </rPr>
      <t>(Tabelisse lisada lahtreid vastavalt kuludokumentide arvule)</t>
    </r>
  </si>
  <si>
    <r>
      <t>Kulu selgitus</t>
    </r>
    <r>
      <rPr>
        <i/>
        <sz val="12"/>
        <color theme="1"/>
        <rFont val="Times New Roman"/>
        <family val="1"/>
        <charset val="186"/>
      </rPr>
      <t xml:space="preserve"> (Tabelisse lisada lahtreid vastavalt kuludokumentide arvule)</t>
    </r>
  </si>
  <si>
    <t>päev</t>
  </si>
  <si>
    <t>xxxx</t>
  </si>
  <si>
    <t>yyyy</t>
  </si>
  <si>
    <t>Toetuse saaja esindaja</t>
  </si>
  <si>
    <t>/nimi, allkiri/</t>
  </si>
  <si>
    <t>___________________________________________</t>
  </si>
  <si>
    <t>Muud otsesed kulud</t>
  </si>
  <si>
    <t>Muud otsesed kulud kokku</t>
  </si>
  <si>
    <t>SISEJULGEOLEKUFOND</t>
  </si>
  <si>
    <t>ISF</t>
  </si>
  <si>
    <t>Kinnisvara</t>
  </si>
  <si>
    <t>Toetus ühisele viisapoliitikale – riigi suutlikkus</t>
  </si>
  <si>
    <t>Toetus ühisele viisapoliitikale – konsulaarkoostöö</t>
  </si>
  <si>
    <t>Piirid – EUROSUR</t>
  </si>
  <si>
    <t>Piirid – teabevahetus</t>
  </si>
  <si>
    <t>Piirid – liidu ühised normid</t>
  </si>
  <si>
    <t>Piirid – eesseisvad ülesanded</t>
  </si>
  <si>
    <t>Piirid – riigi suutlikkus</t>
  </si>
  <si>
    <t>Kuritegevus – kuritegevuse tõkestamine ja selle vastu võitlemine</t>
  </si>
  <si>
    <t>Kuritegevus – teabevahetus</t>
  </si>
  <si>
    <t>Kuritegevus – koolitus</t>
  </si>
  <si>
    <t>Kuritegevus – ohvrite abistamine</t>
  </si>
  <si>
    <t>Kuritegevus – ohu- ja riskihinnangud</t>
  </si>
  <si>
    <t>Riskid – riskide ennetamine ja nende kõrvaldamine</t>
  </si>
  <si>
    <t>Riskid – teabevahetus</t>
  </si>
  <si>
    <t>Riskid – koolitus</t>
  </si>
  <si>
    <t>Riskid – ohvrite abistamine</t>
  </si>
  <si>
    <t>Riskid – taristu</t>
  </si>
  <si>
    <t>Riskid – varajane hoiatamine ja kriisolukorrad</t>
  </si>
  <si>
    <t>Riskid – ohu- ja riskihinnangud</t>
  </si>
  <si>
    <t>1. ISF</t>
  </si>
  <si>
    <t>2. Riiklik kaasfinantseering</t>
  </si>
  <si>
    <t>4. Partnerite poolne kaasfinantseering</t>
  </si>
  <si>
    <t>5. Projekti käigus saadud muud sissetulekud</t>
  </si>
  <si>
    <t>5. Kinnisvara</t>
  </si>
  <si>
    <t>6. Muud otsesed kulud</t>
  </si>
  <si>
    <r>
      <t xml:space="preserve">Toetus ühisele viisapoliitikale – liidu </t>
    </r>
    <r>
      <rPr>
        <i/>
        <sz val="12"/>
        <color theme="1"/>
        <rFont val="Times New Roman"/>
        <family val="1"/>
        <charset val="186"/>
      </rPr>
      <t>acquis</t>
    </r>
  </si>
  <si>
    <r>
      <t xml:space="preserve">Piirid – liidu </t>
    </r>
    <r>
      <rPr>
        <i/>
        <sz val="12"/>
        <color theme="1"/>
        <rFont val="Times New Roman"/>
        <family val="1"/>
        <charset val="186"/>
      </rPr>
      <t>acquis</t>
    </r>
  </si>
  <si>
    <t>...%</t>
  </si>
  <si>
    <t>Maksed*</t>
  </si>
  <si>
    <t>* lahtrite arv sõltub toetuslepingus kavandatud maksete arvust</t>
  </si>
  <si>
    <t>* lahtrite arv sõltub projekti käigus teostatud maksete arvust</t>
  </si>
  <si>
    <t xml:space="preserve">Tabel 3. Projekti kulud programmis esitatud riiklike prioriteetide jaotuse lõikes (EUR) </t>
  </si>
  <si>
    <t>Tabel 1. Projekti maksumus ja tulud allikate lõikes (EUR)*</t>
  </si>
  <si>
    <t>* aruandlusperioodi lahtreid lisatakse juurde vastavalt vajadusele</t>
  </si>
  <si>
    <t>Tabel 2. Kuluaruande koond (EUR)*</t>
  </si>
  <si>
    <t>Tegelikud kulud kokku</t>
  </si>
  <si>
    <t>3. EL avalikustamise kulud</t>
  </si>
  <si>
    <t>4. Seadmed, varustus, IKT-arendused</t>
  </si>
  <si>
    <t>Seadmed, varustus, IKT-arendused</t>
  </si>
  <si>
    <t>Tabel 3. Projekti kulude prognoos programmis esitatud riiklike prioriteetide jaotuse lõikes (EUR)</t>
  </si>
  <si>
    <t>Tabel 4. Projekti detailne eelarveprognoos (EUR)</t>
  </si>
  <si>
    <t>Seadmete, varustuse, IKT-arendustega seotud kulud kokku</t>
  </si>
  <si>
    <t>Kinnisvaraga seotud kulud kokku</t>
  </si>
  <si>
    <t>* aruandlusperioode lisatakse juurde vastavalt vajadusele</t>
  </si>
  <si>
    <t>Aruandlusperioodi pp/kk/aaaa-pp/kk/aaaa kulud kokku*</t>
  </si>
  <si>
    <t>2. Sõidu- ja lähetuskulud</t>
  </si>
  <si>
    <t>Sõidu- ja lähetuskulud kokku</t>
  </si>
  <si>
    <t>EL avalikustamise kulud</t>
  </si>
  <si>
    <t>Projekti pealkiri:</t>
  </si>
  <si>
    <t xml:space="preserve">Toetuslepingu number ja sõlmimise kuupäev: </t>
  </si>
  <si>
    <t>Lõppmakse</t>
  </si>
  <si>
    <t>Käesolevaga, võttes aluseks toetuslepingu punktid .... ja ......, taotlen toetuse vahemakse ...... eurot ja kaasfinantseeringu vahemakse .......eurot eraldamist lepingu punktis ... nimetatud kontole.</t>
  </si>
  <si>
    <t>Toetuse saaja omafinantseering</t>
  </si>
  <si>
    <t>3. Toetuse saaja omafinantseering</t>
  </si>
  <si>
    <t>Projekti abikõlblikkuse periood:</t>
  </si>
  <si>
    <t>Toetuse taotleja: Politsei- ja Piirivalveamet</t>
  </si>
  <si>
    <t>Projekti pealkiri: EL välispiiri valve tõhustamise koolitused II</t>
  </si>
  <si>
    <t>1.2. Sotsiaalmaks</t>
  </si>
  <si>
    <t>1.3. Töötuskindlustusemakse</t>
  </si>
  <si>
    <t xml:space="preserve">Projekti algus: 01.10.2016 </t>
  </si>
  <si>
    <t>grupp</t>
  </si>
  <si>
    <t>Kõik õppematerjalid märgistatakse EL logoga, koolitusruumidesse nähtavale kohale paigaldatakse EL lipp ja EL logoga infosilt.</t>
  </si>
  <si>
    <t>arve</t>
  </si>
  <si>
    <t xml:space="preserve">Projekti rakendamine, abikõlblikkuse reeglite täitmise jälgimine, infovahetuse korraldamine, juhtrühma töös osalemine, hankedokumentatsiooni ettevalmistamine/kooskõlastamine, avalikustamise korraldamine, projekti  dokumentatsiooni haldamine, järelevalvetoimingutes osalemine ja aruannete koostamine. </t>
  </si>
  <si>
    <t>2.1. Väliskoolitajate lähetuskulud</t>
  </si>
  <si>
    <t>2.2. PPA ametnike lähetuskulud</t>
  </si>
  <si>
    <t>Näotuvastuse baaskoolituse ja välispiiri turvalisuse avaliku kommunikatsiooni põhimõtete koolitajate lähetuskulud.</t>
  </si>
  <si>
    <t>lähetused kokku</t>
  </si>
  <si>
    <t>6.2. Ujuvvahendi juhtimise II astme koolitus (50 GT Kipperi tunnistus)</t>
  </si>
  <si>
    <t xml:space="preserve">6.3. Näotuvastus koolitus </t>
  </si>
  <si>
    <t>6.4. Välismaalaste Eestis ajutise viibimise ja elamise alused, välismaalste seaduse muudatused</t>
  </si>
  <si>
    <t>6.5. Välispiiri turvalisuse avaliku kommunikatsiooni põhimõtted</t>
  </si>
  <si>
    <t>6.1. VSC koolitus (Birminghamis)</t>
  </si>
  <si>
    <t xml:space="preserve">Koolitatakse II ja III  astme piiriametnikke, kes tulevikus rakendavad omandatuid teadmisi edasikoolitajatena. Osalejate arv 4. Kolmepäevane VSC kasutajakoolitus Birminghamis. </t>
  </si>
  <si>
    <t xml:space="preserve">Merepiiri (välispiiri) valvamiseks soetatakse järgnevatel aastatel mitmeid ujuvvahendeid. Kahe soetatava ujuvvahendi juhtimiseks peab tulenevalt seadusest omama laevajuht vähemalt 50 GT kipper tunnistust. Koolituse eesmärgiks on tagada uute veesõidukite meeskonna komplekteerimine koolitatud, asjatundliku ja professionaalse personaliga. Osalejate arv 15. </t>
  </si>
  <si>
    <t xml:space="preserve">Koolitatakse I ja II  astme piiriametnikke. Koolitust viiakse läbi 7 grupile, kokku orienteeruvalt 100 ametnikku.
</t>
  </si>
  <si>
    <t>6.6. Piirihaldusega seotud ametnike avaliku suhtluse koolitus ja meediatreening</t>
  </si>
  <si>
    <t xml:space="preserve">
Praktiline koolitus piiri haldusega seotud ametnike avaliku suhtluse kompentensti tõstmiseks. Koolitus korraldatakse 3 grupile (Lõuna preftuur-1, Ida prefektuur-1 ja Põhja prefektuur-1). Osalejate arv 10.</t>
  </si>
  <si>
    <t>Prefektuuride ametnike transpordi- ning majutuskulud osalemaks järgmistel siseriiklikel koolitustel: ujuvvahendi juhtimise II astme koolitus, mis eeldab ametnike  viibimist koolituse toimumise kohas (Tallinn) nädalaste õppetsüklitena, välismaalaste Eestis ajutise viibimise ja elamise aluste, välismaalste seaduse muudatuste koolitus, infosüsteem KILP kasutajakoolitus, välispiiri turvalisuse avaliku kommunikatsiooni põhimõtete koolitus ning piiri valvavate ametnike avaliku suhtluse koolitus ja meediatreening. VSC koolitusel osalevate PPA ametnike lähetamine Inglismaale (majutus, lennupiletid, transport kohapeal, kindlustus, päevaraha).</t>
  </si>
  <si>
    <r>
      <t xml:space="preserve">Piirid – liidu </t>
    </r>
    <r>
      <rPr>
        <i/>
        <sz val="12"/>
        <rFont val="Times New Roman"/>
        <family val="1"/>
        <charset val="186"/>
      </rPr>
      <t>acquis</t>
    </r>
  </si>
  <si>
    <t>6.7. Infosüsteem KILP kasutajakoolitus</t>
  </si>
  <si>
    <t xml:space="preserve">Infosüsteem KILP kasutajatekoolitus (3 moodulit). Valveseire süsteemide haldamise, info ja riskianalüüsipõhise ressursside planeerimise infosüsteemi KILP praktiline kasutajakoolitus, mis on suunatud piiri valvavate ametnikele. 1 moodul edasikoolitajate ja tugisikute kahepäevane koolitus (Ida prefektuuris-8, Lõuna prefektuuris -9 , Lääne prefektuuris -3 ja Põhja prefektuuris 4 osalejat). 2 moodul vahetusjuhtide- ja seireoperaatorite koolitus Lõuna prefektuuris (10 osalejat). 3 moodul süsteemihalduse koolitus Lõuna prefektuuris (5 osalejat), Põhja prefektuuris (7 osalejat) ja Ida prefektuuris (5 osalejat).
 </t>
  </si>
  <si>
    <t>3.1. Infosildid, kleebised, lipud</t>
  </si>
  <si>
    <t>Projekti lõpp:  31.12.2017</t>
  </si>
  <si>
    <t xml:space="preserve">1. 1. Projektijuhi bruto töötasu (sh tulumaks, töötaja töötuskindlustus ja pensionikindlustus (kui töötaja on sellega liitunud)). </t>
  </si>
  <si>
    <r>
      <t xml:space="preserve">Näotuvastuse baaskoolituse eesmärgiks on tõsta piiri valvavate ametnike võimekust isikusamasuse tuvastamisel Ühepäevane  koolitus Soome programmi </t>
    </r>
    <r>
      <rPr>
        <i/>
        <sz val="12"/>
        <color theme="1"/>
        <rFont val="Times New Roman"/>
        <family val="1"/>
        <charset val="186"/>
      </rPr>
      <t>VEHTU</t>
    </r>
    <r>
      <rPr>
        <sz val="12"/>
        <color theme="1"/>
        <rFont val="Times New Roman"/>
        <family val="1"/>
        <charset val="186"/>
      </rPr>
      <t xml:space="preserve"> baasil. Koolitus korraldatakse kolmes prefektuuris Põhjas, Idas ja Lõunas. Koolitatakse kokku 30 ametnikku (3 gruppi). Koolitajaks: Soome piirivalve ekspert/eksperdid. 
</t>
    </r>
  </si>
  <si>
    <t xml:space="preserve">
Koolituse eesmärgiks on  läbi avaliku kommunikatsiooni tõhustada piiri valvamisega seotud ametnike igapäevatööd ning ennetada piirivahejuhtumeid. Koolitatakse 30 ametnikku (1 grupp).</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</si>
</sst>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9"/>
      <color indexed="81"/>
      <name val="Tahoma"/>
      <family val="2"/>
      <charset val="186"/>
    </font>
    <font>
      <sz val="12"/>
      <name val="Times New Roman"/>
      <family val="1"/>
      <charset val="186"/>
    </font>
    <font>
      <i/>
      <sz val="12"/>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177">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3" fillId="3" borderId="1" xfId="0" applyFont="1" applyFill="1" applyBorder="1"/>
    <xf numFmtId="0" fontId="3" fillId="3" borderId="1" xfId="0" applyFont="1" applyFill="1" applyBorder="1" applyAlignment="1">
      <alignment wrapText="1"/>
    </xf>
    <xf numFmtId="0" fontId="3" fillId="4" borderId="1" xfId="0" applyFont="1" applyFill="1" applyBorder="1"/>
    <xf numFmtId="0" fontId="2" fillId="0" borderId="0" xfId="0" applyFont="1"/>
    <xf numFmtId="0" fontId="0" fillId="0" borderId="0" xfId="0"/>
    <xf numFmtId="0" fontId="9" fillId="0" borderId="0" xfId="1" applyFont="1"/>
    <xf numFmtId="0" fontId="3" fillId="2" borderId="1" xfId="0" applyFont="1" applyFill="1" applyBorder="1"/>
    <xf numFmtId="0" fontId="4" fillId="0" borderId="0" xfId="0" applyFont="1"/>
    <xf numFmtId="0" fontId="2" fillId="0" borderId="0" xfId="0" applyFont="1"/>
    <xf numFmtId="0" fontId="3" fillId="2" borderId="2"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5" xfId="0" applyFont="1" applyFill="1" applyBorder="1" applyAlignment="1">
      <alignment vertical="center" wrapText="1"/>
    </xf>
    <xf numFmtId="0" fontId="7" fillId="0" borderId="0" xfId="0" applyFont="1" applyFill="1"/>
    <xf numFmtId="0" fontId="0" fillId="0" borderId="1" xfId="0" applyBorder="1" applyAlignment="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2" borderId="1" xfId="0" applyFont="1" applyFill="1" applyBorder="1" applyAlignment="1" applyProtection="1">
      <alignment vertical="top"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2" fillId="3" borderId="1" xfId="0" applyFont="1" applyFill="1" applyBorder="1" applyProtection="1">
      <protection hidden="1"/>
    </xf>
    <xf numFmtId="0" fontId="9" fillId="0" borderId="0" xfId="1" applyFont="1" applyProtection="1">
      <protection hidden="1"/>
    </xf>
    <xf numFmtId="0" fontId="1" fillId="0" borderId="0" xfId="0" applyFont="1"/>
    <xf numFmtId="9" fontId="3" fillId="2" borderId="1" xfId="0" applyNumberFormat="1" applyFont="1" applyFill="1" applyBorder="1" applyAlignment="1" applyProtection="1">
      <alignment horizontal="center"/>
      <protection hidden="1"/>
    </xf>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9" fontId="3" fillId="7" borderId="1" xfId="0" applyNumberFormat="1" applyFont="1" applyFill="1" applyBorder="1" applyAlignment="1" applyProtection="1">
      <alignment horizontal="center"/>
      <protection hidden="1"/>
    </xf>
    <xf numFmtId="9" fontId="3" fillId="7" borderId="1" xfId="0" applyNumberFormat="1" applyFont="1" applyFill="1" applyBorder="1" applyAlignment="1" applyProtection="1">
      <alignment horizontal="center" vertical="center"/>
      <protection hidden="1"/>
    </xf>
    <xf numFmtId="2" fontId="0" fillId="0" borderId="0" xfId="0" applyNumberFormat="1"/>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2" fillId="6" borderId="1" xfId="0" applyNumberFormat="1" applyFont="1" applyFill="1" applyBorder="1" applyProtection="1">
      <protection hidden="1"/>
    </xf>
    <xf numFmtId="4" fontId="2" fillId="7"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3" fillId="4" borderId="1" xfId="0" applyNumberFormat="1" applyFont="1" applyFill="1" applyBorder="1" applyProtection="1">
      <protection locked="0" hidden="1"/>
    </xf>
    <xf numFmtId="4" fontId="2" fillId="0" borderId="0" xfId="0" applyNumberFormat="1" applyFont="1"/>
    <xf numFmtId="4" fontId="2" fillId="0" borderId="1" xfId="0" applyNumberFormat="1" applyFont="1" applyBorder="1" applyProtection="1"/>
    <xf numFmtId="4" fontId="2" fillId="0" borderId="1" xfId="0" applyNumberFormat="1" applyFont="1" applyBorder="1"/>
    <xf numFmtId="4" fontId="3" fillId="3" borderId="1" xfId="0" applyNumberFormat="1" applyFont="1" applyFill="1" applyBorder="1" applyProtection="1"/>
    <xf numFmtId="4" fontId="3" fillId="2" borderId="1" xfId="0" applyNumberFormat="1" applyFont="1" applyFill="1" applyBorder="1"/>
    <xf numFmtId="0" fontId="3" fillId="2" borderId="1" xfId="0" applyFont="1" applyFill="1" applyBorder="1" applyProtection="1">
      <protection locked="0" hidden="1"/>
    </xf>
    <xf numFmtId="0" fontId="10" fillId="0" borderId="0" xfId="0" applyFont="1"/>
    <xf numFmtId="4" fontId="2" fillId="0" borderId="0" xfId="0" applyNumberFormat="1" applyFont="1" applyFill="1" applyBorder="1" applyProtection="1">
      <protection hidden="1"/>
    </xf>
    <xf numFmtId="0" fontId="3" fillId="0" borderId="0" xfId="0" applyFont="1" applyFill="1" applyBorder="1"/>
    <xf numFmtId="4" fontId="3" fillId="0" borderId="0" xfId="0" applyNumberFormat="1" applyFont="1" applyFill="1" applyBorder="1" applyProtection="1"/>
    <xf numFmtId="4" fontId="3" fillId="0" borderId="0" xfId="0" applyNumberFormat="1" applyFont="1" applyFill="1" applyBorder="1"/>
    <xf numFmtId="0" fontId="3" fillId="2" borderId="2" xfId="0" applyFont="1" applyFill="1" applyBorder="1" applyAlignment="1" applyProtection="1">
      <protection hidden="1"/>
    </xf>
    <xf numFmtId="0" fontId="0" fillId="2" borderId="3" xfId="0"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3" fillId="2" borderId="4" xfId="0" applyFont="1" applyFill="1" applyBorder="1" applyAlignment="1" applyProtection="1">
      <alignment horizontal="center"/>
      <protection hidden="1"/>
    </xf>
    <xf numFmtId="0" fontId="3" fillId="2" borderId="5" xfId="0" applyFont="1" applyFill="1" applyBorder="1" applyAlignment="1">
      <alignment horizontal="center" vertical="center" wrapText="1"/>
    </xf>
    <xf numFmtId="0" fontId="9" fillId="0" borderId="10" xfId="1" applyFont="1" applyBorder="1" applyAlignment="1" applyProtection="1">
      <protection hidden="1"/>
    </xf>
    <xf numFmtId="0" fontId="2" fillId="0" borderId="1" xfId="0" applyFont="1" applyBorder="1" applyAlignment="1" applyProtection="1">
      <alignment wrapText="1"/>
      <protection hidden="1"/>
    </xf>
    <xf numFmtId="0" fontId="2" fillId="0" borderId="1" xfId="0" applyFont="1" applyBorder="1" applyAlignment="1" applyProtection="1">
      <alignment horizontal="left" wrapText="1"/>
      <protection hidden="1"/>
    </xf>
    <xf numFmtId="4" fontId="2" fillId="0" borderId="4" xfId="0" applyNumberFormat="1" applyFont="1" applyBorder="1" applyProtection="1">
      <protection hidden="1"/>
    </xf>
    <xf numFmtId="0" fontId="3" fillId="3" borderId="10" xfId="0" applyFont="1" applyFill="1" applyBorder="1" applyAlignment="1" applyProtection="1">
      <protection hidden="1"/>
    </xf>
    <xf numFmtId="0" fontId="3" fillId="2" borderId="4" xfId="0" applyFont="1" applyFill="1" applyBorder="1" applyProtection="1">
      <protection hidden="1"/>
    </xf>
    <xf numFmtId="0" fontId="2" fillId="0" borderId="6" xfId="0" applyFont="1" applyBorder="1" applyProtection="1">
      <protection hidden="1"/>
    </xf>
    <xf numFmtId="4" fontId="2" fillId="2" borderId="4" xfId="0" applyNumberFormat="1" applyFont="1" applyFill="1" applyBorder="1" applyProtection="1">
      <protection hidden="1"/>
    </xf>
    <xf numFmtId="4" fontId="2" fillId="0" borderId="4" xfId="0" applyNumberFormat="1" applyFont="1" applyBorder="1" applyProtection="1">
      <protection locked="0" hidden="1"/>
    </xf>
    <xf numFmtId="4" fontId="2" fillId="2" borderId="4" xfId="0" applyNumberFormat="1" applyFont="1" applyFill="1" applyBorder="1" applyProtection="1">
      <protection locked="0" hidden="1"/>
    </xf>
    <xf numFmtId="0" fontId="3" fillId="2" borderId="1" xfId="0" applyFont="1" applyFill="1" applyBorder="1" applyAlignment="1" applyProtection="1">
      <protection hidden="1"/>
    </xf>
    <xf numFmtId="0" fontId="0" fillId="2" borderId="1" xfId="0" applyFont="1" applyFill="1" applyBorder="1" applyAlignment="1" applyProtection="1">
      <protection hidden="1"/>
    </xf>
    <xf numFmtId="0" fontId="3" fillId="3" borderId="14" xfId="0" applyFont="1" applyFill="1" applyBorder="1" applyAlignment="1" applyProtection="1">
      <protection hidden="1"/>
    </xf>
    <xf numFmtId="0" fontId="0" fillId="3" borderId="10" xfId="0" applyFont="1" applyFill="1" applyBorder="1" applyAlignment="1" applyProtection="1">
      <protection hidden="1"/>
    </xf>
    <xf numFmtId="0" fontId="0" fillId="2" borderId="1" xfId="0" applyFill="1" applyBorder="1" applyAlignment="1" applyProtection="1">
      <protection hidden="1"/>
    </xf>
    <xf numFmtId="0" fontId="1" fillId="2" borderId="1" xfId="0" applyFont="1" applyFill="1" applyBorder="1" applyAlignment="1" applyProtection="1">
      <protection hidden="1"/>
    </xf>
    <xf numFmtId="0" fontId="3" fillId="2" borderId="1" xfId="0" applyFont="1" applyFill="1" applyBorder="1" applyAlignment="1" applyProtection="1">
      <alignment horizontal="center" wrapText="1"/>
      <protection hidden="1"/>
    </xf>
    <xf numFmtId="0" fontId="3" fillId="2" borderId="5" xfId="0" applyFont="1" applyFill="1" applyBorder="1" applyAlignment="1">
      <alignment horizontal="center" vertical="center"/>
    </xf>
    <xf numFmtId="0" fontId="3" fillId="3" borderId="7" xfId="0" applyFont="1" applyFill="1" applyBorder="1" applyAlignment="1">
      <alignment wrapText="1"/>
    </xf>
    <xf numFmtId="0" fontId="3" fillId="3" borderId="1" xfId="0" applyFont="1" applyFill="1" applyBorder="1" applyAlignment="1" applyProtection="1">
      <alignment wrapText="1"/>
      <protection hidden="1"/>
    </xf>
    <xf numFmtId="0" fontId="3" fillId="2" borderId="1" xfId="0" applyFont="1" applyFill="1" applyBorder="1" applyAlignment="1" applyProtection="1">
      <alignment wrapText="1"/>
      <protection locked="0" hidden="1"/>
    </xf>
    <xf numFmtId="0" fontId="3" fillId="2" borderId="2" xfId="0" applyFont="1" applyFill="1" applyBorder="1" applyAlignment="1"/>
    <xf numFmtId="0" fontId="3" fillId="2" borderId="3" xfId="0" applyFont="1" applyFill="1" applyBorder="1" applyAlignment="1"/>
    <xf numFmtId="0" fontId="3" fillId="2" borderId="4" xfId="0" applyFont="1" applyFill="1" applyBorder="1" applyAlignment="1"/>
    <xf numFmtId="0" fontId="2" fillId="0" borderId="0" xfId="0" applyFont="1" applyAlignment="1" applyProtection="1">
      <alignment horizontal="left"/>
      <protection hidden="1"/>
    </xf>
    <xf numFmtId="0" fontId="2" fillId="6" borderId="1" xfId="0" applyNumberFormat="1" applyFont="1" applyFill="1" applyBorder="1" applyProtection="1">
      <protection locked="0" hidden="1"/>
    </xf>
    <xf numFmtId="0" fontId="2" fillId="3" borderId="1" xfId="0" applyNumberFormat="1" applyFont="1" applyFill="1" applyBorder="1" applyProtection="1">
      <protection hidden="1"/>
    </xf>
    <xf numFmtId="0" fontId="2" fillId="0" borderId="1" xfId="0" applyFont="1" applyBorder="1" applyAlignment="1" applyProtection="1">
      <alignment wrapText="1"/>
      <protection locked="0" hidden="1"/>
    </xf>
    <xf numFmtId="0" fontId="12" fillId="0" borderId="1" xfId="0" applyFont="1" applyBorder="1" applyAlignment="1" applyProtection="1">
      <alignment wrapText="1"/>
      <protection locked="0" hidden="1"/>
    </xf>
    <xf numFmtId="9" fontId="2" fillId="0" borderId="1" xfId="0" applyNumberFormat="1" applyFont="1" applyBorder="1" applyProtection="1">
      <protection locked="0" hidden="1"/>
    </xf>
    <xf numFmtId="10" fontId="2" fillId="0" borderId="1" xfId="0" applyNumberFormat="1" applyFont="1" applyBorder="1" applyProtection="1">
      <protection locked="0" hidden="1"/>
    </xf>
    <xf numFmtId="4" fontId="12" fillId="0" borderId="1" xfId="0" applyNumberFormat="1" applyFont="1" applyBorder="1" applyProtection="1">
      <protection locked="0" hidden="1"/>
    </xf>
    <xf numFmtId="16" fontId="12" fillId="0" borderId="1" xfId="0" applyNumberFormat="1" applyFont="1" applyBorder="1" applyAlignment="1" applyProtection="1">
      <alignment wrapText="1"/>
      <protection locked="0" hidden="1"/>
    </xf>
    <xf numFmtId="3" fontId="2" fillId="0" borderId="1" xfId="0" applyNumberFormat="1" applyFont="1" applyBorder="1" applyProtection="1">
      <protection locked="0" hidden="1"/>
    </xf>
    <xf numFmtId="0" fontId="12" fillId="0" borderId="1" xfId="0" applyFont="1" applyBorder="1" applyAlignment="1" applyProtection="1">
      <alignment wrapText="1"/>
      <protection hidden="1"/>
    </xf>
    <xf numFmtId="0" fontId="4" fillId="0" borderId="0" xfId="0" applyFont="1" applyBorder="1" applyAlignment="1" applyProtection="1">
      <alignment horizontal="left"/>
      <protection hidden="1"/>
    </xf>
    <xf numFmtId="0" fontId="4" fillId="0" borderId="0" xfId="0" applyFont="1" applyAlignment="1" applyProtection="1">
      <alignment horizontal="left"/>
      <protection hidden="1"/>
    </xf>
    <xf numFmtId="0" fontId="9" fillId="0" borderId="10" xfId="1" applyFont="1" applyBorder="1" applyAlignment="1" applyProtection="1">
      <alignment horizontal="left"/>
      <protection hidden="1"/>
    </xf>
    <xf numFmtId="0" fontId="3" fillId="2" borderId="2" xfId="0" applyFont="1"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2" fillId="0" borderId="2" xfId="0" applyFont="1" applyBorder="1" applyAlignment="1" applyProtection="1">
      <alignment horizontal="left"/>
      <protection hidden="1"/>
    </xf>
    <xf numFmtId="0" fontId="2" fillId="0" borderId="4" xfId="0" applyFont="1" applyBorder="1" applyAlignment="1" applyProtection="1">
      <alignment horizontal="left"/>
      <protection hidden="1"/>
    </xf>
    <xf numFmtId="0" fontId="2" fillId="0" borderId="2" xfId="0" applyFont="1" applyBorder="1" applyAlignment="1" applyProtection="1">
      <alignment horizontal="left" wrapText="1"/>
      <protection hidden="1"/>
    </xf>
    <xf numFmtId="0" fontId="2" fillId="0" borderId="4" xfId="0" applyFont="1" applyBorder="1" applyAlignment="1" applyProtection="1">
      <alignment horizontal="left" wrapText="1"/>
      <protection hidden="1"/>
    </xf>
    <xf numFmtId="0" fontId="1" fillId="0" borderId="0" xfId="0" applyFont="1" applyAlignment="1">
      <alignment horizontal="left" wrapText="1"/>
    </xf>
    <xf numFmtId="0" fontId="3" fillId="2" borderId="5" xfId="0" applyFont="1" applyFill="1" applyBorder="1" applyAlignment="1" applyProtection="1">
      <alignment horizontal="center"/>
      <protection hidden="1"/>
    </xf>
    <xf numFmtId="0" fontId="3" fillId="2" borderId="11"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5" xfId="0" applyNumberFormat="1" applyFont="1" applyFill="1" applyBorder="1" applyAlignment="1" applyProtection="1">
      <alignment horizontal="center" wrapText="1"/>
      <protection hidden="1"/>
    </xf>
    <xf numFmtId="9" fontId="3" fillId="2" borderId="6" xfId="0" applyNumberFormat="1" applyFont="1" applyFill="1" applyBorder="1" applyAlignment="1" applyProtection="1">
      <alignment horizontal="center" wrapText="1"/>
      <protection hidden="1"/>
    </xf>
    <xf numFmtId="0" fontId="3" fillId="2" borderId="5"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9"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5" xfId="0" applyFont="1" applyFill="1" applyBorder="1" applyAlignment="1" applyProtection="1">
      <alignment horizontal="center" vertical="center"/>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3" fillId="2" borderId="2" xfId="0" applyFont="1" applyFill="1" applyBorder="1" applyAlignment="1" applyProtection="1">
      <alignment horizontal="center"/>
      <protection hidden="1"/>
    </xf>
    <xf numFmtId="0" fontId="3" fillId="2" borderId="3" xfId="0" applyFont="1" applyFill="1" applyBorder="1" applyAlignment="1" applyProtection="1">
      <alignment horizontal="center"/>
      <protection hidden="1"/>
    </xf>
    <xf numFmtId="0" fontId="3" fillId="2" borderId="4" xfId="0" applyFont="1" applyFill="1" applyBorder="1" applyAlignment="1" applyProtection="1">
      <alignment horizontal="center"/>
      <protection hidden="1"/>
    </xf>
    <xf numFmtId="0" fontId="3" fillId="2" borderId="5" xfId="0" applyFont="1" applyFill="1" applyBorder="1" applyAlignment="1" applyProtection="1">
      <alignment horizontal="center" wrapText="1"/>
      <protection hidden="1"/>
    </xf>
    <xf numFmtId="0" fontId="3" fillId="2" borderId="6" xfId="0" applyFont="1" applyFill="1" applyBorder="1" applyAlignment="1" applyProtection="1">
      <alignment horizontal="center" wrapText="1"/>
      <protection hidden="1"/>
    </xf>
    <xf numFmtId="0" fontId="3" fillId="2" borderId="1" xfId="0" applyFont="1" applyFill="1" applyBorder="1" applyAlignment="1" applyProtection="1">
      <alignment horizontal="center"/>
      <protection hidden="1"/>
    </xf>
    <xf numFmtId="0" fontId="4" fillId="0" borderId="0" xfId="0" applyFont="1" applyBorder="1" applyAlignment="1" applyProtection="1">
      <alignment horizontal="left"/>
      <protection locked="0"/>
    </xf>
    <xf numFmtId="0" fontId="4" fillId="0" borderId="10" xfId="0" applyFont="1" applyBorder="1" applyAlignment="1" applyProtection="1">
      <alignment horizontal="left"/>
      <protection locked="0"/>
    </xf>
    <xf numFmtId="0" fontId="2" fillId="0" borderId="0" xfId="0" applyFont="1" applyAlignment="1" applyProtection="1">
      <alignment horizontal="left"/>
      <protection hidden="1"/>
    </xf>
    <xf numFmtId="0" fontId="2" fillId="0" borderId="0" xfId="0" applyFont="1" applyBorder="1" applyAlignment="1" applyProtection="1">
      <alignment horizontal="left"/>
      <protection hidden="1"/>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3" fillId="2" borderId="9" xfId="0" applyFont="1" applyFill="1" applyBorder="1" applyAlignment="1">
      <alignment horizontal="center" wrapText="1"/>
    </xf>
    <xf numFmtId="0" fontId="3" fillId="2" borderId="2" xfId="0" applyFont="1" applyFill="1" applyBorder="1" applyAlignment="1">
      <alignment horizontal="lef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cellXfs>
  <cellStyles count="2">
    <cellStyle name="Hyperlink" xfId="1" builtinId="8"/>
    <cellStyle name="Normal" xfId="0" builtinId="0"/>
  </cellStyles>
  <dxfs count="43">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5</xdr:col>
      <xdr:colOff>624416</xdr:colOff>
      <xdr:row>4</xdr:row>
      <xdr:rowOff>10583</xdr:rowOff>
    </xdr:from>
    <xdr:to>
      <xdr:col>6</xdr:col>
      <xdr:colOff>1045283</xdr:colOff>
      <xdr:row>8</xdr:row>
      <xdr:rowOff>44201</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6916" y="211666"/>
          <a:ext cx="1235784" cy="837952"/>
        </a:xfrm>
        <a:prstGeom prst="rect">
          <a:avLst/>
        </a:prstGeom>
      </xdr:spPr>
    </xdr:pic>
    <xdr:clientData/>
  </xdr:twoCellAnchor>
  <xdr:twoCellAnchor editAs="oneCell">
    <xdr:from>
      <xdr:col>3</xdr:col>
      <xdr:colOff>1238254</xdr:colOff>
      <xdr:row>4</xdr:row>
      <xdr:rowOff>10595</xdr:rowOff>
    </xdr:from>
    <xdr:to>
      <xdr:col>5</xdr:col>
      <xdr:colOff>530441</xdr:colOff>
      <xdr:row>8</xdr:row>
      <xdr:rowOff>69746</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942671" y="211678"/>
          <a:ext cx="2160270" cy="8634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1343025</xdr:colOff>
      <xdr:row>0</xdr:row>
      <xdr:rowOff>38100</xdr:rowOff>
    </xdr:from>
    <xdr:to>
      <xdr:col>6</xdr:col>
      <xdr:colOff>36441</xdr:colOff>
      <xdr:row>3</xdr:row>
      <xdr:rowOff>123825</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8750" y="38100"/>
          <a:ext cx="1208016" cy="771525"/>
        </a:xfrm>
        <a:prstGeom prst="rect">
          <a:avLst/>
        </a:prstGeom>
      </xdr:spPr>
    </xdr:pic>
    <xdr:clientData/>
  </xdr:twoCellAnchor>
  <xdr:twoCellAnchor editAs="oneCell">
    <xdr:from>
      <xdr:col>2</xdr:col>
      <xdr:colOff>2362205</xdr:colOff>
      <xdr:row>0</xdr:row>
      <xdr:rowOff>66686</xdr:rowOff>
    </xdr:from>
    <xdr:to>
      <xdr:col>4</xdr:col>
      <xdr:colOff>1093475</xdr:colOff>
      <xdr:row>4</xdr:row>
      <xdr:rowOff>44346</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14680" y="66686"/>
          <a:ext cx="2160270" cy="8634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45966</xdr:colOff>
      <xdr:row>4</xdr:row>
      <xdr:rowOff>171450</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86550" y="200025"/>
          <a:ext cx="1255641" cy="771525"/>
        </a:xfrm>
        <a:prstGeom prst="rect">
          <a:avLst/>
        </a:prstGeom>
      </xdr:spPr>
    </xdr:pic>
    <xdr:clientData/>
  </xdr:twoCellAnchor>
  <xdr:twoCellAnchor editAs="oneCell">
    <xdr:from>
      <xdr:col>2</xdr:col>
      <xdr:colOff>2752730</xdr:colOff>
      <xdr:row>1</xdr:row>
      <xdr:rowOff>11</xdr:rowOff>
    </xdr:from>
    <xdr:to>
      <xdr:col>4</xdr:col>
      <xdr:colOff>940846</xdr:colOff>
      <xdr:row>5</xdr:row>
      <xdr:rowOff>51883</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10130" y="200036"/>
          <a:ext cx="2131466" cy="85197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4:I84"/>
  <sheetViews>
    <sheetView tabSelected="1" zoomScale="90" zoomScaleNormal="90" workbookViewId="0">
      <selection activeCell="B78" sqref="B78"/>
    </sheetView>
  </sheetViews>
  <sheetFormatPr defaultRowHeight="15.75" x14ac:dyDescent="0.25"/>
  <cols>
    <col min="1" max="1" width="3.5703125" style="19" customWidth="1"/>
    <col min="2" max="3" width="41" style="19" customWidth="1"/>
    <col min="4" max="4" width="25" style="19" customWidth="1"/>
    <col min="5" max="5" width="18" style="19" customWidth="1"/>
    <col min="6" max="6" width="12.28515625" style="19" bestFit="1" customWidth="1"/>
    <col min="7" max="7" width="21.28515625" style="19" customWidth="1"/>
    <col min="8" max="8" width="11.28515625" style="19" customWidth="1"/>
    <col min="9" max="9" width="25.7109375" style="19" customWidth="1"/>
    <col min="10" max="257" width="9.140625" style="19"/>
    <col min="258" max="258" width="32.140625" style="19" bestFit="1" customWidth="1"/>
    <col min="259" max="259" width="21.42578125" style="19" bestFit="1" customWidth="1"/>
    <col min="260" max="260" width="11.5703125" style="19" bestFit="1" customWidth="1"/>
    <col min="261" max="261" width="12.28515625" style="19" bestFit="1" customWidth="1"/>
    <col min="262" max="262" width="10.5703125" style="19" bestFit="1" customWidth="1"/>
    <col min="263" max="264" width="9.140625" style="19"/>
    <col min="265" max="265" width="15.85546875" style="19" customWidth="1"/>
    <col min="266" max="513" width="9.140625" style="19"/>
    <col min="514" max="514" width="32.140625" style="19" bestFit="1" customWidth="1"/>
    <col min="515" max="515" width="21.42578125" style="19" bestFit="1" customWidth="1"/>
    <col min="516" max="516" width="11.5703125" style="19" bestFit="1" customWidth="1"/>
    <col min="517" max="517" width="12.28515625" style="19" bestFit="1" customWidth="1"/>
    <col min="518" max="518" width="10.5703125" style="19" bestFit="1" customWidth="1"/>
    <col min="519" max="520" width="9.140625" style="19"/>
    <col min="521" max="521" width="15.85546875" style="19" customWidth="1"/>
    <col min="522" max="769" width="9.140625" style="19"/>
    <col min="770" max="770" width="32.140625" style="19" bestFit="1" customWidth="1"/>
    <col min="771" max="771" width="21.42578125" style="19" bestFit="1" customWidth="1"/>
    <col min="772" max="772" width="11.5703125" style="19" bestFit="1" customWidth="1"/>
    <col min="773" max="773" width="12.28515625" style="19" bestFit="1" customWidth="1"/>
    <col min="774" max="774" width="10.5703125" style="19" bestFit="1" customWidth="1"/>
    <col min="775" max="776" width="9.140625" style="19"/>
    <col min="777" max="777" width="15.85546875" style="19" customWidth="1"/>
    <col min="778" max="1025" width="9.140625" style="19"/>
    <col min="1026" max="1026" width="32.140625" style="19" bestFit="1" customWidth="1"/>
    <col min="1027" max="1027" width="21.42578125" style="19" bestFit="1" customWidth="1"/>
    <col min="1028" max="1028" width="11.5703125" style="19" bestFit="1" customWidth="1"/>
    <col min="1029" max="1029" width="12.28515625" style="19" bestFit="1" customWidth="1"/>
    <col min="1030" max="1030" width="10.5703125" style="19" bestFit="1" customWidth="1"/>
    <col min="1031" max="1032" width="9.140625" style="19"/>
    <col min="1033" max="1033" width="15.85546875" style="19" customWidth="1"/>
    <col min="1034" max="1281" width="9.140625" style="19"/>
    <col min="1282" max="1282" width="32.140625" style="19" bestFit="1" customWidth="1"/>
    <col min="1283" max="1283" width="21.42578125" style="19" bestFit="1" customWidth="1"/>
    <col min="1284" max="1284" width="11.5703125" style="19" bestFit="1" customWidth="1"/>
    <col min="1285" max="1285" width="12.28515625" style="19" bestFit="1" customWidth="1"/>
    <col min="1286" max="1286" width="10.5703125" style="19" bestFit="1" customWidth="1"/>
    <col min="1287" max="1288" width="9.140625" style="19"/>
    <col min="1289" max="1289" width="15.85546875" style="19" customWidth="1"/>
    <col min="1290" max="1537" width="9.140625" style="19"/>
    <col min="1538" max="1538" width="32.140625" style="19" bestFit="1" customWidth="1"/>
    <col min="1539" max="1539" width="21.42578125" style="19" bestFit="1" customWidth="1"/>
    <col min="1540" max="1540" width="11.5703125" style="19" bestFit="1" customWidth="1"/>
    <col min="1541" max="1541" width="12.28515625" style="19" bestFit="1" customWidth="1"/>
    <col min="1542" max="1542" width="10.5703125" style="19" bestFit="1" customWidth="1"/>
    <col min="1543" max="1544" width="9.140625" style="19"/>
    <col min="1545" max="1545" width="15.85546875" style="19" customWidth="1"/>
    <col min="1546" max="1793" width="9.140625" style="19"/>
    <col min="1794" max="1794" width="32.140625" style="19" bestFit="1" customWidth="1"/>
    <col min="1795" max="1795" width="21.42578125" style="19" bestFit="1" customWidth="1"/>
    <col min="1796" max="1796" width="11.5703125" style="19" bestFit="1" customWidth="1"/>
    <col min="1797" max="1797" width="12.28515625" style="19" bestFit="1" customWidth="1"/>
    <col min="1798" max="1798" width="10.5703125" style="19" bestFit="1" customWidth="1"/>
    <col min="1799" max="1800" width="9.140625" style="19"/>
    <col min="1801" max="1801" width="15.85546875" style="19" customWidth="1"/>
    <col min="1802" max="2049" width="9.140625" style="19"/>
    <col min="2050" max="2050" width="32.140625" style="19" bestFit="1" customWidth="1"/>
    <col min="2051" max="2051" width="21.42578125" style="19" bestFit="1" customWidth="1"/>
    <col min="2052" max="2052" width="11.5703125" style="19" bestFit="1" customWidth="1"/>
    <col min="2053" max="2053" width="12.28515625" style="19" bestFit="1" customWidth="1"/>
    <col min="2054" max="2054" width="10.5703125" style="19" bestFit="1" customWidth="1"/>
    <col min="2055" max="2056" width="9.140625" style="19"/>
    <col min="2057" max="2057" width="15.85546875" style="19" customWidth="1"/>
    <col min="2058" max="2305" width="9.140625" style="19"/>
    <col min="2306" max="2306" width="32.140625" style="19" bestFit="1" customWidth="1"/>
    <col min="2307" max="2307" width="21.42578125" style="19" bestFit="1" customWidth="1"/>
    <col min="2308" max="2308" width="11.5703125" style="19" bestFit="1" customWidth="1"/>
    <col min="2309" max="2309" width="12.28515625" style="19" bestFit="1" customWidth="1"/>
    <col min="2310" max="2310" width="10.5703125" style="19" bestFit="1" customWidth="1"/>
    <col min="2311" max="2312" width="9.140625" style="19"/>
    <col min="2313" max="2313" width="15.85546875" style="19" customWidth="1"/>
    <col min="2314" max="2561" width="9.140625" style="19"/>
    <col min="2562" max="2562" width="32.140625" style="19" bestFit="1" customWidth="1"/>
    <col min="2563" max="2563" width="21.42578125" style="19" bestFit="1" customWidth="1"/>
    <col min="2564" max="2564" width="11.5703125" style="19" bestFit="1" customWidth="1"/>
    <col min="2565" max="2565" width="12.28515625" style="19" bestFit="1" customWidth="1"/>
    <col min="2566" max="2566" width="10.5703125" style="19" bestFit="1" customWidth="1"/>
    <col min="2567" max="2568" width="9.140625" style="19"/>
    <col min="2569" max="2569" width="15.85546875" style="19" customWidth="1"/>
    <col min="2570" max="2817" width="9.140625" style="19"/>
    <col min="2818" max="2818" width="32.140625" style="19" bestFit="1" customWidth="1"/>
    <col min="2819" max="2819" width="21.42578125" style="19" bestFit="1" customWidth="1"/>
    <col min="2820" max="2820" width="11.5703125" style="19" bestFit="1" customWidth="1"/>
    <col min="2821" max="2821" width="12.28515625" style="19" bestFit="1" customWidth="1"/>
    <col min="2822" max="2822" width="10.5703125" style="19" bestFit="1" customWidth="1"/>
    <col min="2823" max="2824" width="9.140625" style="19"/>
    <col min="2825" max="2825" width="15.85546875" style="19" customWidth="1"/>
    <col min="2826" max="3073" width="9.140625" style="19"/>
    <col min="3074" max="3074" width="32.140625" style="19" bestFit="1" customWidth="1"/>
    <col min="3075" max="3075" width="21.42578125" style="19" bestFit="1" customWidth="1"/>
    <col min="3076" max="3076" width="11.5703125" style="19" bestFit="1" customWidth="1"/>
    <col min="3077" max="3077" width="12.28515625" style="19" bestFit="1" customWidth="1"/>
    <col min="3078" max="3078" width="10.5703125" style="19" bestFit="1" customWidth="1"/>
    <col min="3079" max="3080" width="9.140625" style="19"/>
    <col min="3081" max="3081" width="15.85546875" style="19" customWidth="1"/>
    <col min="3082" max="3329" width="9.140625" style="19"/>
    <col min="3330" max="3330" width="32.140625" style="19" bestFit="1" customWidth="1"/>
    <col min="3331" max="3331" width="21.42578125" style="19" bestFit="1" customWidth="1"/>
    <col min="3332" max="3332" width="11.5703125" style="19" bestFit="1" customWidth="1"/>
    <col min="3333" max="3333" width="12.28515625" style="19" bestFit="1" customWidth="1"/>
    <col min="3334" max="3334" width="10.5703125" style="19" bestFit="1" customWidth="1"/>
    <col min="3335" max="3336" width="9.140625" style="19"/>
    <col min="3337" max="3337" width="15.85546875" style="19" customWidth="1"/>
    <col min="3338" max="3585" width="9.140625" style="19"/>
    <col min="3586" max="3586" width="32.140625" style="19" bestFit="1" customWidth="1"/>
    <col min="3587" max="3587" width="21.42578125" style="19" bestFit="1" customWidth="1"/>
    <col min="3588" max="3588" width="11.5703125" style="19" bestFit="1" customWidth="1"/>
    <col min="3589" max="3589" width="12.28515625" style="19" bestFit="1" customWidth="1"/>
    <col min="3590" max="3590" width="10.5703125" style="19" bestFit="1" customWidth="1"/>
    <col min="3591" max="3592" width="9.140625" style="19"/>
    <col min="3593" max="3593" width="15.85546875" style="19" customWidth="1"/>
    <col min="3594" max="3841" width="9.140625" style="19"/>
    <col min="3842" max="3842" width="32.140625" style="19" bestFit="1" customWidth="1"/>
    <col min="3843" max="3843" width="21.42578125" style="19" bestFit="1" customWidth="1"/>
    <col min="3844" max="3844" width="11.5703125" style="19" bestFit="1" customWidth="1"/>
    <col min="3845" max="3845" width="12.28515625" style="19" bestFit="1" customWidth="1"/>
    <col min="3846" max="3846" width="10.5703125" style="19" bestFit="1" customWidth="1"/>
    <col min="3847" max="3848" width="9.140625" style="19"/>
    <col min="3849" max="3849" width="15.85546875" style="19" customWidth="1"/>
    <col min="3850" max="4097" width="9.140625" style="19"/>
    <col min="4098" max="4098" width="32.140625" style="19" bestFit="1" customWidth="1"/>
    <col min="4099" max="4099" width="21.42578125" style="19" bestFit="1" customWidth="1"/>
    <col min="4100" max="4100" width="11.5703125" style="19" bestFit="1" customWidth="1"/>
    <col min="4101" max="4101" width="12.28515625" style="19" bestFit="1" customWidth="1"/>
    <col min="4102" max="4102" width="10.5703125" style="19" bestFit="1" customWidth="1"/>
    <col min="4103" max="4104" width="9.140625" style="19"/>
    <col min="4105" max="4105" width="15.85546875" style="19" customWidth="1"/>
    <col min="4106" max="4353" width="9.140625" style="19"/>
    <col min="4354" max="4354" width="32.140625" style="19" bestFit="1" customWidth="1"/>
    <col min="4355" max="4355" width="21.42578125" style="19" bestFit="1" customWidth="1"/>
    <col min="4356" max="4356" width="11.5703125" style="19" bestFit="1" customWidth="1"/>
    <col min="4357" max="4357" width="12.28515625" style="19" bestFit="1" customWidth="1"/>
    <col min="4358" max="4358" width="10.5703125" style="19" bestFit="1" customWidth="1"/>
    <col min="4359" max="4360" width="9.140625" style="19"/>
    <col min="4361" max="4361" width="15.85546875" style="19" customWidth="1"/>
    <col min="4362" max="4609" width="9.140625" style="19"/>
    <col min="4610" max="4610" width="32.140625" style="19" bestFit="1" customWidth="1"/>
    <col min="4611" max="4611" width="21.42578125" style="19" bestFit="1" customWidth="1"/>
    <col min="4612" max="4612" width="11.5703125" style="19" bestFit="1" customWidth="1"/>
    <col min="4613" max="4613" width="12.28515625" style="19" bestFit="1" customWidth="1"/>
    <col min="4614" max="4614" width="10.5703125" style="19" bestFit="1" customWidth="1"/>
    <col min="4615" max="4616" width="9.140625" style="19"/>
    <col min="4617" max="4617" width="15.85546875" style="19" customWidth="1"/>
    <col min="4618" max="4865" width="9.140625" style="19"/>
    <col min="4866" max="4866" width="32.140625" style="19" bestFit="1" customWidth="1"/>
    <col min="4867" max="4867" width="21.42578125" style="19" bestFit="1" customWidth="1"/>
    <col min="4868" max="4868" width="11.5703125" style="19" bestFit="1" customWidth="1"/>
    <col min="4869" max="4869" width="12.28515625" style="19" bestFit="1" customWidth="1"/>
    <col min="4870" max="4870" width="10.5703125" style="19" bestFit="1" customWidth="1"/>
    <col min="4871" max="4872" width="9.140625" style="19"/>
    <col min="4873" max="4873" width="15.85546875" style="19" customWidth="1"/>
    <col min="4874" max="5121" width="9.140625" style="19"/>
    <col min="5122" max="5122" width="32.140625" style="19" bestFit="1" customWidth="1"/>
    <col min="5123" max="5123" width="21.42578125" style="19" bestFit="1" customWidth="1"/>
    <col min="5124" max="5124" width="11.5703125" style="19" bestFit="1" customWidth="1"/>
    <col min="5125" max="5125" width="12.28515625" style="19" bestFit="1" customWidth="1"/>
    <col min="5126" max="5126" width="10.5703125" style="19" bestFit="1" customWidth="1"/>
    <col min="5127" max="5128" width="9.140625" style="19"/>
    <col min="5129" max="5129" width="15.85546875" style="19" customWidth="1"/>
    <col min="5130" max="5377" width="9.140625" style="19"/>
    <col min="5378" max="5378" width="32.140625" style="19" bestFit="1" customWidth="1"/>
    <col min="5379" max="5379" width="21.42578125" style="19" bestFit="1" customWidth="1"/>
    <col min="5380" max="5380" width="11.5703125" style="19" bestFit="1" customWidth="1"/>
    <col min="5381" max="5381" width="12.28515625" style="19" bestFit="1" customWidth="1"/>
    <col min="5382" max="5382" width="10.5703125" style="19" bestFit="1" customWidth="1"/>
    <col min="5383" max="5384" width="9.140625" style="19"/>
    <col min="5385" max="5385" width="15.85546875" style="19" customWidth="1"/>
    <col min="5386" max="5633" width="9.140625" style="19"/>
    <col min="5634" max="5634" width="32.140625" style="19" bestFit="1" customWidth="1"/>
    <col min="5635" max="5635" width="21.42578125" style="19" bestFit="1" customWidth="1"/>
    <col min="5636" max="5636" width="11.5703125" style="19" bestFit="1" customWidth="1"/>
    <col min="5637" max="5637" width="12.28515625" style="19" bestFit="1" customWidth="1"/>
    <col min="5638" max="5638" width="10.5703125" style="19" bestFit="1" customWidth="1"/>
    <col min="5639" max="5640" width="9.140625" style="19"/>
    <col min="5641" max="5641" width="15.85546875" style="19" customWidth="1"/>
    <col min="5642" max="5889" width="9.140625" style="19"/>
    <col min="5890" max="5890" width="32.140625" style="19" bestFit="1" customWidth="1"/>
    <col min="5891" max="5891" width="21.42578125" style="19" bestFit="1" customWidth="1"/>
    <col min="5892" max="5892" width="11.5703125" style="19" bestFit="1" customWidth="1"/>
    <col min="5893" max="5893" width="12.28515625" style="19" bestFit="1" customWidth="1"/>
    <col min="5894" max="5894" width="10.5703125" style="19" bestFit="1" customWidth="1"/>
    <col min="5895" max="5896" width="9.140625" style="19"/>
    <col min="5897" max="5897" width="15.85546875" style="19" customWidth="1"/>
    <col min="5898" max="6145" width="9.140625" style="19"/>
    <col min="6146" max="6146" width="32.140625" style="19" bestFit="1" customWidth="1"/>
    <col min="6147" max="6147" width="21.42578125" style="19" bestFit="1" customWidth="1"/>
    <col min="6148" max="6148" width="11.5703125" style="19" bestFit="1" customWidth="1"/>
    <col min="6149" max="6149" width="12.28515625" style="19" bestFit="1" customWidth="1"/>
    <col min="6150" max="6150" width="10.5703125" style="19" bestFit="1" customWidth="1"/>
    <col min="6151" max="6152" width="9.140625" style="19"/>
    <col min="6153" max="6153" width="15.85546875" style="19" customWidth="1"/>
    <col min="6154" max="6401" width="9.140625" style="19"/>
    <col min="6402" max="6402" width="32.140625" style="19" bestFit="1" customWidth="1"/>
    <col min="6403" max="6403" width="21.42578125" style="19" bestFit="1" customWidth="1"/>
    <col min="6404" max="6404" width="11.5703125" style="19" bestFit="1" customWidth="1"/>
    <col min="6405" max="6405" width="12.28515625" style="19" bestFit="1" customWidth="1"/>
    <col min="6406" max="6406" width="10.5703125" style="19" bestFit="1" customWidth="1"/>
    <col min="6407" max="6408" width="9.140625" style="19"/>
    <col min="6409" max="6409" width="15.85546875" style="19" customWidth="1"/>
    <col min="6410" max="6657" width="9.140625" style="19"/>
    <col min="6658" max="6658" width="32.140625" style="19" bestFit="1" customWidth="1"/>
    <col min="6659" max="6659" width="21.42578125" style="19" bestFit="1" customWidth="1"/>
    <col min="6660" max="6660" width="11.5703125" style="19" bestFit="1" customWidth="1"/>
    <col min="6661" max="6661" width="12.28515625" style="19" bestFit="1" customWidth="1"/>
    <col min="6662" max="6662" width="10.5703125" style="19" bestFit="1" customWidth="1"/>
    <col min="6663" max="6664" width="9.140625" style="19"/>
    <col min="6665" max="6665" width="15.85546875" style="19" customWidth="1"/>
    <col min="6666" max="6913" width="9.140625" style="19"/>
    <col min="6914" max="6914" width="32.140625" style="19" bestFit="1" customWidth="1"/>
    <col min="6915" max="6915" width="21.42578125" style="19" bestFit="1" customWidth="1"/>
    <col min="6916" max="6916" width="11.5703125" style="19" bestFit="1" customWidth="1"/>
    <col min="6917" max="6917" width="12.28515625" style="19" bestFit="1" customWidth="1"/>
    <col min="6918" max="6918" width="10.5703125" style="19" bestFit="1" customWidth="1"/>
    <col min="6919" max="6920" width="9.140625" style="19"/>
    <col min="6921" max="6921" width="15.85546875" style="19" customWidth="1"/>
    <col min="6922" max="7169" width="9.140625" style="19"/>
    <col min="7170" max="7170" width="32.140625" style="19" bestFit="1" customWidth="1"/>
    <col min="7171" max="7171" width="21.42578125" style="19" bestFit="1" customWidth="1"/>
    <col min="7172" max="7172" width="11.5703125" style="19" bestFit="1" customWidth="1"/>
    <col min="7173" max="7173" width="12.28515625" style="19" bestFit="1" customWidth="1"/>
    <col min="7174" max="7174" width="10.5703125" style="19" bestFit="1" customWidth="1"/>
    <col min="7175" max="7176" width="9.140625" style="19"/>
    <col min="7177" max="7177" width="15.85546875" style="19" customWidth="1"/>
    <col min="7178" max="7425" width="9.140625" style="19"/>
    <col min="7426" max="7426" width="32.140625" style="19" bestFit="1" customWidth="1"/>
    <col min="7427" max="7427" width="21.42578125" style="19" bestFit="1" customWidth="1"/>
    <col min="7428" max="7428" width="11.5703125" style="19" bestFit="1" customWidth="1"/>
    <col min="7429" max="7429" width="12.28515625" style="19" bestFit="1" customWidth="1"/>
    <col min="7430" max="7430" width="10.5703125" style="19" bestFit="1" customWidth="1"/>
    <col min="7431" max="7432" width="9.140625" style="19"/>
    <col min="7433" max="7433" width="15.85546875" style="19" customWidth="1"/>
    <col min="7434" max="7681" width="9.140625" style="19"/>
    <col min="7682" max="7682" width="32.140625" style="19" bestFit="1" customWidth="1"/>
    <col min="7683" max="7683" width="21.42578125" style="19" bestFit="1" customWidth="1"/>
    <col min="7684" max="7684" width="11.5703125" style="19" bestFit="1" customWidth="1"/>
    <col min="7685" max="7685" width="12.28515625" style="19" bestFit="1" customWidth="1"/>
    <col min="7686" max="7686" width="10.5703125" style="19" bestFit="1" customWidth="1"/>
    <col min="7687" max="7688" width="9.140625" style="19"/>
    <col min="7689" max="7689" width="15.85546875" style="19" customWidth="1"/>
    <col min="7690" max="7937" width="9.140625" style="19"/>
    <col min="7938" max="7938" width="32.140625" style="19" bestFit="1" customWidth="1"/>
    <col min="7939" max="7939" width="21.42578125" style="19" bestFit="1" customWidth="1"/>
    <col min="7940" max="7940" width="11.5703125" style="19" bestFit="1" customWidth="1"/>
    <col min="7941" max="7941" width="12.28515625" style="19" bestFit="1" customWidth="1"/>
    <col min="7942" max="7942" width="10.5703125" style="19" bestFit="1" customWidth="1"/>
    <col min="7943" max="7944" width="9.140625" style="19"/>
    <col min="7945" max="7945" width="15.85546875" style="19" customWidth="1"/>
    <col min="7946" max="8193" width="9.140625" style="19"/>
    <col min="8194" max="8194" width="32.140625" style="19" bestFit="1" customWidth="1"/>
    <col min="8195" max="8195" width="21.42578125" style="19" bestFit="1" customWidth="1"/>
    <col min="8196" max="8196" width="11.5703125" style="19" bestFit="1" customWidth="1"/>
    <col min="8197" max="8197" width="12.28515625" style="19" bestFit="1" customWidth="1"/>
    <col min="8198" max="8198" width="10.5703125" style="19" bestFit="1" customWidth="1"/>
    <col min="8199" max="8200" width="9.140625" style="19"/>
    <col min="8201" max="8201" width="15.85546875" style="19" customWidth="1"/>
    <col min="8202" max="8449" width="9.140625" style="19"/>
    <col min="8450" max="8450" width="32.140625" style="19" bestFit="1" customWidth="1"/>
    <col min="8451" max="8451" width="21.42578125" style="19" bestFit="1" customWidth="1"/>
    <col min="8452" max="8452" width="11.5703125" style="19" bestFit="1" customWidth="1"/>
    <col min="8453" max="8453" width="12.28515625" style="19" bestFit="1" customWidth="1"/>
    <col min="8454" max="8454" width="10.5703125" style="19" bestFit="1" customWidth="1"/>
    <col min="8455" max="8456" width="9.140625" style="19"/>
    <col min="8457" max="8457" width="15.85546875" style="19" customWidth="1"/>
    <col min="8458" max="8705" width="9.140625" style="19"/>
    <col min="8706" max="8706" width="32.140625" style="19" bestFit="1" customWidth="1"/>
    <col min="8707" max="8707" width="21.42578125" style="19" bestFit="1" customWidth="1"/>
    <col min="8708" max="8708" width="11.5703125" style="19" bestFit="1" customWidth="1"/>
    <col min="8709" max="8709" width="12.28515625" style="19" bestFit="1" customWidth="1"/>
    <col min="8710" max="8710" width="10.5703125" style="19" bestFit="1" customWidth="1"/>
    <col min="8711" max="8712" width="9.140625" style="19"/>
    <col min="8713" max="8713" width="15.85546875" style="19" customWidth="1"/>
    <col min="8714" max="8961" width="9.140625" style="19"/>
    <col min="8962" max="8962" width="32.140625" style="19" bestFit="1" customWidth="1"/>
    <col min="8963" max="8963" width="21.42578125" style="19" bestFit="1" customWidth="1"/>
    <col min="8964" max="8964" width="11.5703125" style="19" bestFit="1" customWidth="1"/>
    <col min="8965" max="8965" width="12.28515625" style="19" bestFit="1" customWidth="1"/>
    <col min="8966" max="8966" width="10.5703125" style="19" bestFit="1" customWidth="1"/>
    <col min="8967" max="8968" width="9.140625" style="19"/>
    <col min="8969" max="8969" width="15.85546875" style="19" customWidth="1"/>
    <col min="8970" max="9217" width="9.140625" style="19"/>
    <col min="9218" max="9218" width="32.140625" style="19" bestFit="1" customWidth="1"/>
    <col min="9219" max="9219" width="21.42578125" style="19" bestFit="1" customWidth="1"/>
    <col min="9220" max="9220" width="11.5703125" style="19" bestFit="1" customWidth="1"/>
    <col min="9221" max="9221" width="12.28515625" style="19" bestFit="1" customWidth="1"/>
    <col min="9222" max="9222" width="10.5703125" style="19" bestFit="1" customWidth="1"/>
    <col min="9223" max="9224" width="9.140625" style="19"/>
    <col min="9225" max="9225" width="15.85546875" style="19" customWidth="1"/>
    <col min="9226" max="9473" width="9.140625" style="19"/>
    <col min="9474" max="9474" width="32.140625" style="19" bestFit="1" customWidth="1"/>
    <col min="9475" max="9475" width="21.42578125" style="19" bestFit="1" customWidth="1"/>
    <col min="9476" max="9476" width="11.5703125" style="19" bestFit="1" customWidth="1"/>
    <col min="9477" max="9477" width="12.28515625" style="19" bestFit="1" customWidth="1"/>
    <col min="9478" max="9478" width="10.5703125" style="19" bestFit="1" customWidth="1"/>
    <col min="9479" max="9480" width="9.140625" style="19"/>
    <col min="9481" max="9481" width="15.85546875" style="19" customWidth="1"/>
    <col min="9482" max="9729" width="9.140625" style="19"/>
    <col min="9730" max="9730" width="32.140625" style="19" bestFit="1" customWidth="1"/>
    <col min="9731" max="9731" width="21.42578125" style="19" bestFit="1" customWidth="1"/>
    <col min="9732" max="9732" width="11.5703125" style="19" bestFit="1" customWidth="1"/>
    <col min="9733" max="9733" width="12.28515625" style="19" bestFit="1" customWidth="1"/>
    <col min="9734" max="9734" width="10.5703125" style="19" bestFit="1" customWidth="1"/>
    <col min="9735" max="9736" width="9.140625" style="19"/>
    <col min="9737" max="9737" width="15.85546875" style="19" customWidth="1"/>
    <col min="9738" max="9985" width="9.140625" style="19"/>
    <col min="9986" max="9986" width="32.140625" style="19" bestFit="1" customWidth="1"/>
    <col min="9987" max="9987" width="21.42578125" style="19" bestFit="1" customWidth="1"/>
    <col min="9988" max="9988" width="11.5703125" style="19" bestFit="1" customWidth="1"/>
    <col min="9989" max="9989" width="12.28515625" style="19" bestFit="1" customWidth="1"/>
    <col min="9990" max="9990" width="10.5703125" style="19" bestFit="1" customWidth="1"/>
    <col min="9991" max="9992" width="9.140625" style="19"/>
    <col min="9993" max="9993" width="15.85546875" style="19" customWidth="1"/>
    <col min="9994" max="10241" width="9.140625" style="19"/>
    <col min="10242" max="10242" width="32.140625" style="19" bestFit="1" customWidth="1"/>
    <col min="10243" max="10243" width="21.42578125" style="19" bestFit="1" customWidth="1"/>
    <col min="10244" max="10244" width="11.5703125" style="19" bestFit="1" customWidth="1"/>
    <col min="10245" max="10245" width="12.28515625" style="19" bestFit="1" customWidth="1"/>
    <col min="10246" max="10246" width="10.5703125" style="19" bestFit="1" customWidth="1"/>
    <col min="10247" max="10248" width="9.140625" style="19"/>
    <col min="10249" max="10249" width="15.85546875" style="19" customWidth="1"/>
    <col min="10250" max="10497" width="9.140625" style="19"/>
    <col min="10498" max="10498" width="32.140625" style="19" bestFit="1" customWidth="1"/>
    <col min="10499" max="10499" width="21.42578125" style="19" bestFit="1" customWidth="1"/>
    <col min="10500" max="10500" width="11.5703125" style="19" bestFit="1" customWidth="1"/>
    <col min="10501" max="10501" width="12.28515625" style="19" bestFit="1" customWidth="1"/>
    <col min="10502" max="10502" width="10.5703125" style="19" bestFit="1" customWidth="1"/>
    <col min="10503" max="10504" width="9.140625" style="19"/>
    <col min="10505" max="10505" width="15.85546875" style="19" customWidth="1"/>
    <col min="10506" max="10753" width="9.140625" style="19"/>
    <col min="10754" max="10754" width="32.140625" style="19" bestFit="1" customWidth="1"/>
    <col min="10755" max="10755" width="21.42578125" style="19" bestFit="1" customWidth="1"/>
    <col min="10756" max="10756" width="11.5703125" style="19" bestFit="1" customWidth="1"/>
    <col min="10757" max="10757" width="12.28515625" style="19" bestFit="1" customWidth="1"/>
    <col min="10758" max="10758" width="10.5703125" style="19" bestFit="1" customWidth="1"/>
    <col min="10759" max="10760" width="9.140625" style="19"/>
    <col min="10761" max="10761" width="15.85546875" style="19" customWidth="1"/>
    <col min="10762" max="11009" width="9.140625" style="19"/>
    <col min="11010" max="11010" width="32.140625" style="19" bestFit="1" customWidth="1"/>
    <col min="11011" max="11011" width="21.42578125" style="19" bestFit="1" customWidth="1"/>
    <col min="11012" max="11012" width="11.5703125" style="19" bestFit="1" customWidth="1"/>
    <col min="11013" max="11013" width="12.28515625" style="19" bestFit="1" customWidth="1"/>
    <col min="11014" max="11014" width="10.5703125" style="19" bestFit="1" customWidth="1"/>
    <col min="11015" max="11016" width="9.140625" style="19"/>
    <col min="11017" max="11017" width="15.85546875" style="19" customWidth="1"/>
    <col min="11018" max="11265" width="9.140625" style="19"/>
    <col min="11266" max="11266" width="32.140625" style="19" bestFit="1" customWidth="1"/>
    <col min="11267" max="11267" width="21.42578125" style="19" bestFit="1" customWidth="1"/>
    <col min="11268" max="11268" width="11.5703125" style="19" bestFit="1" customWidth="1"/>
    <col min="11269" max="11269" width="12.28515625" style="19" bestFit="1" customWidth="1"/>
    <col min="11270" max="11270" width="10.5703125" style="19" bestFit="1" customWidth="1"/>
    <col min="11271" max="11272" width="9.140625" style="19"/>
    <col min="11273" max="11273" width="15.85546875" style="19" customWidth="1"/>
    <col min="11274" max="11521" width="9.140625" style="19"/>
    <col min="11522" max="11522" width="32.140625" style="19" bestFit="1" customWidth="1"/>
    <col min="11523" max="11523" width="21.42578125" style="19" bestFit="1" customWidth="1"/>
    <col min="11524" max="11524" width="11.5703125" style="19" bestFit="1" customWidth="1"/>
    <col min="11525" max="11525" width="12.28515625" style="19" bestFit="1" customWidth="1"/>
    <col min="11526" max="11526" width="10.5703125" style="19" bestFit="1" customWidth="1"/>
    <col min="11527" max="11528" width="9.140625" style="19"/>
    <col min="11529" max="11529" width="15.85546875" style="19" customWidth="1"/>
    <col min="11530" max="11777" width="9.140625" style="19"/>
    <col min="11778" max="11778" width="32.140625" style="19" bestFit="1" customWidth="1"/>
    <col min="11779" max="11779" width="21.42578125" style="19" bestFit="1" customWidth="1"/>
    <col min="11780" max="11780" width="11.5703125" style="19" bestFit="1" customWidth="1"/>
    <col min="11781" max="11781" width="12.28515625" style="19" bestFit="1" customWidth="1"/>
    <col min="11782" max="11782" width="10.5703125" style="19" bestFit="1" customWidth="1"/>
    <col min="11783" max="11784" width="9.140625" style="19"/>
    <col min="11785" max="11785" width="15.85546875" style="19" customWidth="1"/>
    <col min="11786" max="12033" width="9.140625" style="19"/>
    <col min="12034" max="12034" width="32.140625" style="19" bestFit="1" customWidth="1"/>
    <col min="12035" max="12035" width="21.42578125" style="19" bestFit="1" customWidth="1"/>
    <col min="12036" max="12036" width="11.5703125" style="19" bestFit="1" customWidth="1"/>
    <col min="12037" max="12037" width="12.28515625" style="19" bestFit="1" customWidth="1"/>
    <col min="12038" max="12038" width="10.5703125" style="19" bestFit="1" customWidth="1"/>
    <col min="12039" max="12040" width="9.140625" style="19"/>
    <col min="12041" max="12041" width="15.85546875" style="19" customWidth="1"/>
    <col min="12042" max="12289" width="9.140625" style="19"/>
    <col min="12290" max="12290" width="32.140625" style="19" bestFit="1" customWidth="1"/>
    <col min="12291" max="12291" width="21.42578125" style="19" bestFit="1" customWidth="1"/>
    <col min="12292" max="12292" width="11.5703125" style="19" bestFit="1" customWidth="1"/>
    <col min="12293" max="12293" width="12.28515625" style="19" bestFit="1" customWidth="1"/>
    <col min="12294" max="12294" width="10.5703125" style="19" bestFit="1" customWidth="1"/>
    <col min="12295" max="12296" width="9.140625" style="19"/>
    <col min="12297" max="12297" width="15.85546875" style="19" customWidth="1"/>
    <col min="12298" max="12545" width="9.140625" style="19"/>
    <col min="12546" max="12546" width="32.140625" style="19" bestFit="1" customWidth="1"/>
    <col min="12547" max="12547" width="21.42578125" style="19" bestFit="1" customWidth="1"/>
    <col min="12548" max="12548" width="11.5703125" style="19" bestFit="1" customWidth="1"/>
    <col min="12549" max="12549" width="12.28515625" style="19" bestFit="1" customWidth="1"/>
    <col min="12550" max="12550" width="10.5703125" style="19" bestFit="1" customWidth="1"/>
    <col min="12551" max="12552" width="9.140625" style="19"/>
    <col min="12553" max="12553" width="15.85546875" style="19" customWidth="1"/>
    <col min="12554" max="12801" width="9.140625" style="19"/>
    <col min="12802" max="12802" width="32.140625" style="19" bestFit="1" customWidth="1"/>
    <col min="12803" max="12803" width="21.42578125" style="19" bestFit="1" customWidth="1"/>
    <col min="12804" max="12804" width="11.5703125" style="19" bestFit="1" customWidth="1"/>
    <col min="12805" max="12805" width="12.28515625" style="19" bestFit="1" customWidth="1"/>
    <col min="12806" max="12806" width="10.5703125" style="19" bestFit="1" customWidth="1"/>
    <col min="12807" max="12808" width="9.140625" style="19"/>
    <col min="12809" max="12809" width="15.85546875" style="19" customWidth="1"/>
    <col min="12810" max="13057" width="9.140625" style="19"/>
    <col min="13058" max="13058" width="32.140625" style="19" bestFit="1" customWidth="1"/>
    <col min="13059" max="13059" width="21.42578125" style="19" bestFit="1" customWidth="1"/>
    <col min="13060" max="13060" width="11.5703125" style="19" bestFit="1" customWidth="1"/>
    <col min="13061" max="13061" width="12.28515625" style="19" bestFit="1" customWidth="1"/>
    <col min="13062" max="13062" width="10.5703125" style="19" bestFit="1" customWidth="1"/>
    <col min="13063" max="13064" width="9.140625" style="19"/>
    <col min="13065" max="13065" width="15.85546875" style="19" customWidth="1"/>
    <col min="13066" max="13313" width="9.140625" style="19"/>
    <col min="13314" max="13314" width="32.140625" style="19" bestFit="1" customWidth="1"/>
    <col min="13315" max="13315" width="21.42578125" style="19" bestFit="1" customWidth="1"/>
    <col min="13316" max="13316" width="11.5703125" style="19" bestFit="1" customWidth="1"/>
    <col min="13317" max="13317" width="12.28515625" style="19" bestFit="1" customWidth="1"/>
    <col min="13318" max="13318" width="10.5703125" style="19" bestFit="1" customWidth="1"/>
    <col min="13319" max="13320" width="9.140625" style="19"/>
    <col min="13321" max="13321" width="15.85546875" style="19" customWidth="1"/>
    <col min="13322" max="13569" width="9.140625" style="19"/>
    <col min="13570" max="13570" width="32.140625" style="19" bestFit="1" customWidth="1"/>
    <col min="13571" max="13571" width="21.42578125" style="19" bestFit="1" customWidth="1"/>
    <col min="13572" max="13572" width="11.5703125" style="19" bestFit="1" customWidth="1"/>
    <col min="13573" max="13573" width="12.28515625" style="19" bestFit="1" customWidth="1"/>
    <col min="13574" max="13574" width="10.5703125" style="19" bestFit="1" customWidth="1"/>
    <col min="13575" max="13576" width="9.140625" style="19"/>
    <col min="13577" max="13577" width="15.85546875" style="19" customWidth="1"/>
    <col min="13578" max="13825" width="9.140625" style="19"/>
    <col min="13826" max="13826" width="32.140625" style="19" bestFit="1" customWidth="1"/>
    <col min="13827" max="13827" width="21.42578125" style="19" bestFit="1" customWidth="1"/>
    <col min="13828" max="13828" width="11.5703125" style="19" bestFit="1" customWidth="1"/>
    <col min="13829" max="13829" width="12.28515625" style="19" bestFit="1" customWidth="1"/>
    <col min="13830" max="13830" width="10.5703125" style="19" bestFit="1" customWidth="1"/>
    <col min="13831" max="13832" width="9.140625" style="19"/>
    <col min="13833" max="13833" width="15.85546875" style="19" customWidth="1"/>
    <col min="13834" max="14081" width="9.140625" style="19"/>
    <col min="14082" max="14082" width="32.140625" style="19" bestFit="1" customWidth="1"/>
    <col min="14083" max="14083" width="21.42578125" style="19" bestFit="1" customWidth="1"/>
    <col min="14084" max="14084" width="11.5703125" style="19" bestFit="1" customWidth="1"/>
    <col min="14085" max="14085" width="12.28515625" style="19" bestFit="1" customWidth="1"/>
    <col min="14086" max="14086" width="10.5703125" style="19" bestFit="1" customWidth="1"/>
    <col min="14087" max="14088" width="9.140625" style="19"/>
    <col min="14089" max="14089" width="15.85546875" style="19" customWidth="1"/>
    <col min="14090" max="14337" width="9.140625" style="19"/>
    <col min="14338" max="14338" width="32.140625" style="19" bestFit="1" customWidth="1"/>
    <col min="14339" max="14339" width="21.42578125" style="19" bestFit="1" customWidth="1"/>
    <col min="14340" max="14340" width="11.5703125" style="19" bestFit="1" customWidth="1"/>
    <col min="14341" max="14341" width="12.28515625" style="19" bestFit="1" customWidth="1"/>
    <col min="14342" max="14342" width="10.5703125" style="19" bestFit="1" customWidth="1"/>
    <col min="14343" max="14344" width="9.140625" style="19"/>
    <col min="14345" max="14345" width="15.85546875" style="19" customWidth="1"/>
    <col min="14346" max="14593" width="9.140625" style="19"/>
    <col min="14594" max="14594" width="32.140625" style="19" bestFit="1" customWidth="1"/>
    <col min="14595" max="14595" width="21.42578125" style="19" bestFit="1" customWidth="1"/>
    <col min="14596" max="14596" width="11.5703125" style="19" bestFit="1" customWidth="1"/>
    <col min="14597" max="14597" width="12.28515625" style="19" bestFit="1" customWidth="1"/>
    <col min="14598" max="14598" width="10.5703125" style="19" bestFit="1" customWidth="1"/>
    <col min="14599" max="14600" width="9.140625" style="19"/>
    <col min="14601" max="14601" width="15.85546875" style="19" customWidth="1"/>
    <col min="14602" max="14849" width="9.140625" style="19"/>
    <col min="14850" max="14850" width="32.140625" style="19" bestFit="1" customWidth="1"/>
    <col min="14851" max="14851" width="21.42578125" style="19" bestFit="1" customWidth="1"/>
    <col min="14852" max="14852" width="11.5703125" style="19" bestFit="1" customWidth="1"/>
    <col min="14853" max="14853" width="12.28515625" style="19" bestFit="1" customWidth="1"/>
    <col min="14854" max="14854" width="10.5703125" style="19" bestFit="1" customWidth="1"/>
    <col min="14855" max="14856" width="9.140625" style="19"/>
    <col min="14857" max="14857" width="15.85546875" style="19" customWidth="1"/>
    <col min="14858" max="15105" width="9.140625" style="19"/>
    <col min="15106" max="15106" width="32.140625" style="19" bestFit="1" customWidth="1"/>
    <col min="15107" max="15107" width="21.42578125" style="19" bestFit="1" customWidth="1"/>
    <col min="15108" max="15108" width="11.5703125" style="19" bestFit="1" customWidth="1"/>
    <col min="15109" max="15109" width="12.28515625" style="19" bestFit="1" customWidth="1"/>
    <col min="15110" max="15110" width="10.5703125" style="19" bestFit="1" customWidth="1"/>
    <col min="15111" max="15112" width="9.140625" style="19"/>
    <col min="15113" max="15113" width="15.85546875" style="19" customWidth="1"/>
    <col min="15114" max="15361" width="9.140625" style="19"/>
    <col min="15362" max="15362" width="32.140625" style="19" bestFit="1" customWidth="1"/>
    <col min="15363" max="15363" width="21.42578125" style="19" bestFit="1" customWidth="1"/>
    <col min="15364" max="15364" width="11.5703125" style="19" bestFit="1" customWidth="1"/>
    <col min="15365" max="15365" width="12.28515625" style="19" bestFit="1" customWidth="1"/>
    <col min="15366" max="15366" width="10.5703125" style="19" bestFit="1" customWidth="1"/>
    <col min="15367" max="15368" width="9.140625" style="19"/>
    <col min="15369" max="15369" width="15.85546875" style="19" customWidth="1"/>
    <col min="15370" max="15617" width="9.140625" style="19"/>
    <col min="15618" max="15618" width="32.140625" style="19" bestFit="1" customWidth="1"/>
    <col min="15619" max="15619" width="21.42578125" style="19" bestFit="1" customWidth="1"/>
    <col min="15620" max="15620" width="11.5703125" style="19" bestFit="1" customWidth="1"/>
    <col min="15621" max="15621" width="12.28515625" style="19" bestFit="1" customWidth="1"/>
    <col min="15622" max="15622" width="10.5703125" style="19" bestFit="1" customWidth="1"/>
    <col min="15623" max="15624" width="9.140625" style="19"/>
    <col min="15625" max="15625" width="15.85546875" style="19" customWidth="1"/>
    <col min="15626" max="15873" width="9.140625" style="19"/>
    <col min="15874" max="15874" width="32.140625" style="19" bestFit="1" customWidth="1"/>
    <col min="15875" max="15875" width="21.42578125" style="19" bestFit="1" customWidth="1"/>
    <col min="15876" max="15876" width="11.5703125" style="19" bestFit="1" customWidth="1"/>
    <col min="15877" max="15877" width="12.28515625" style="19" bestFit="1" customWidth="1"/>
    <col min="15878" max="15878" width="10.5703125" style="19" bestFit="1" customWidth="1"/>
    <col min="15879" max="15880" width="9.140625" style="19"/>
    <col min="15881" max="15881" width="15.85546875" style="19" customWidth="1"/>
    <col min="15882" max="16129" width="9.140625" style="19"/>
    <col min="16130" max="16130" width="32.140625" style="19" bestFit="1" customWidth="1"/>
    <col min="16131" max="16131" width="21.42578125" style="19" bestFit="1" customWidth="1"/>
    <col min="16132" max="16132" width="11.5703125" style="19" bestFit="1" customWidth="1"/>
    <col min="16133" max="16133" width="12.28515625" style="19" bestFit="1" customWidth="1"/>
    <col min="16134" max="16134" width="10.5703125" style="19" bestFit="1" customWidth="1"/>
    <col min="16135" max="16136" width="9.140625" style="19"/>
    <col min="16137" max="16137" width="15.85546875" style="19" customWidth="1"/>
    <col min="16138" max="16384" width="9.140625" style="19"/>
  </cols>
  <sheetData>
    <row r="4" spans="2:9" s="30" customFormat="1" x14ac:dyDescent="0.25">
      <c r="B4" s="125" t="s">
        <v>87</v>
      </c>
      <c r="C4" s="125"/>
      <c r="D4" s="125"/>
      <c r="F4" s="40"/>
      <c r="G4" s="40"/>
      <c r="H4" s="40"/>
    </row>
    <row r="5" spans="2:9" s="30" customFormat="1" x14ac:dyDescent="0.25">
      <c r="B5" s="124" t="s">
        <v>145</v>
      </c>
      <c r="C5" s="124"/>
      <c r="D5" s="124"/>
      <c r="G5" s="41"/>
    </row>
    <row r="6" spans="2:9" s="30" customFormat="1" x14ac:dyDescent="0.25">
      <c r="B6" s="124" t="s">
        <v>146</v>
      </c>
      <c r="C6" s="124"/>
      <c r="D6" s="124"/>
      <c r="G6" s="41"/>
    </row>
    <row r="7" spans="2:9" s="30" customFormat="1" x14ac:dyDescent="0.25">
      <c r="B7" s="124" t="s">
        <v>149</v>
      </c>
      <c r="C7" s="124"/>
      <c r="D7" s="124"/>
      <c r="G7" s="41"/>
    </row>
    <row r="8" spans="2:9" s="30" customFormat="1" x14ac:dyDescent="0.25">
      <c r="B8" s="124" t="s">
        <v>173</v>
      </c>
      <c r="C8" s="124"/>
      <c r="D8" s="124"/>
    </row>
    <row r="9" spans="2:9" s="30" customFormat="1" x14ac:dyDescent="0.25">
      <c r="B9" s="124"/>
      <c r="C9" s="124"/>
      <c r="D9" s="124"/>
      <c r="E9" s="41"/>
      <c r="F9" s="41"/>
      <c r="G9" s="41"/>
    </row>
    <row r="10" spans="2:9" s="30" customFormat="1" x14ac:dyDescent="0.25">
      <c r="B10" s="39"/>
      <c r="D10" s="41"/>
      <c r="E10" s="41"/>
      <c r="F10" s="41"/>
      <c r="G10" s="41"/>
    </row>
    <row r="11" spans="2:9" s="30" customFormat="1" x14ac:dyDescent="0.25">
      <c r="B11" s="124" t="s">
        <v>51</v>
      </c>
      <c r="C11" s="124"/>
      <c r="D11" s="41"/>
      <c r="E11" s="41"/>
      <c r="F11" s="41"/>
      <c r="G11" s="41"/>
      <c r="H11" s="41"/>
      <c r="I11" s="41"/>
    </row>
    <row r="12" spans="2:9" s="30" customFormat="1" x14ac:dyDescent="0.25">
      <c r="B12" s="32" t="s">
        <v>11</v>
      </c>
      <c r="C12" s="94" t="s">
        <v>12</v>
      </c>
      <c r="D12" s="32" t="s">
        <v>50</v>
      </c>
      <c r="F12" s="41"/>
      <c r="G12" s="41"/>
    </row>
    <row r="13" spans="2:9" s="30" customFormat="1" x14ac:dyDescent="0.25">
      <c r="B13" s="95" t="s">
        <v>109</v>
      </c>
      <c r="C13" s="92">
        <v>71822.23</v>
      </c>
      <c r="D13" s="114">
        <v>75</v>
      </c>
      <c r="F13" s="41"/>
      <c r="G13" s="41"/>
    </row>
    <row r="14" spans="2:9" s="30" customFormat="1" x14ac:dyDescent="0.25">
      <c r="B14" s="36" t="s">
        <v>110</v>
      </c>
      <c r="C14" s="92">
        <f>ROUND($D$30*D14/100,2)</f>
        <v>23940.75</v>
      </c>
      <c r="D14" s="114">
        <v>25</v>
      </c>
      <c r="F14" s="41"/>
      <c r="G14" s="41"/>
    </row>
    <row r="15" spans="2:9" s="30" customFormat="1" x14ac:dyDescent="0.25">
      <c r="B15" s="36" t="s">
        <v>143</v>
      </c>
      <c r="C15" s="92">
        <f>ROUND($D$30*D15/100,2)</f>
        <v>0</v>
      </c>
      <c r="D15" s="114"/>
      <c r="F15" s="41"/>
      <c r="G15" s="41"/>
    </row>
    <row r="16" spans="2:9" s="30" customFormat="1" x14ac:dyDescent="0.25">
      <c r="B16" s="36" t="s">
        <v>111</v>
      </c>
      <c r="C16" s="92">
        <f>ROUND($D$30*D16/100,2)</f>
        <v>0</v>
      </c>
      <c r="D16" s="114"/>
      <c r="F16" s="41"/>
      <c r="G16" s="41"/>
    </row>
    <row r="17" spans="2:7" s="30" customFormat="1" x14ac:dyDescent="0.25">
      <c r="B17" s="36" t="s">
        <v>112</v>
      </c>
      <c r="C17" s="92">
        <f>ROUND($D$30*D17/100,2)</f>
        <v>0</v>
      </c>
      <c r="D17" s="114"/>
      <c r="F17" s="41"/>
      <c r="G17" s="41"/>
    </row>
    <row r="18" spans="2:7" s="30" customFormat="1" x14ac:dyDescent="0.25">
      <c r="B18" s="93" t="s">
        <v>52</v>
      </c>
      <c r="C18" s="42">
        <f>SUM(C13:C17)</f>
        <v>95762.98</v>
      </c>
      <c r="D18" s="115">
        <f>SUM(D13:D17)</f>
        <v>100</v>
      </c>
    </row>
    <row r="19" spans="2:7" s="30" customFormat="1" x14ac:dyDescent="0.25">
      <c r="B19" s="39"/>
      <c r="D19" s="41"/>
      <c r="E19" s="41"/>
      <c r="F19" s="41"/>
      <c r="G19" s="41"/>
    </row>
    <row r="20" spans="2:7" s="30" customFormat="1" x14ac:dyDescent="0.25">
      <c r="B20" s="126" t="s">
        <v>53</v>
      </c>
      <c r="C20" s="126"/>
    </row>
    <row r="21" spans="2:7" s="30" customFormat="1" x14ac:dyDescent="0.25">
      <c r="B21" s="127" t="s">
        <v>23</v>
      </c>
      <c r="C21" s="128"/>
      <c r="D21" s="32" t="s">
        <v>15</v>
      </c>
      <c r="E21" s="43" t="s">
        <v>35</v>
      </c>
      <c r="F21" s="44"/>
    </row>
    <row r="22" spans="2:7" s="30" customFormat="1" x14ac:dyDescent="0.25">
      <c r="B22" s="131" t="s">
        <v>4</v>
      </c>
      <c r="C22" s="132"/>
      <c r="D22" s="60">
        <f>G60</f>
        <v>9646.98</v>
      </c>
      <c r="E22" s="60">
        <f>IFERROR((ROUND(D22/$D$30*100,2)),0)</f>
        <v>10.07</v>
      </c>
      <c r="F22" s="45"/>
    </row>
    <row r="23" spans="2:7" s="30" customFormat="1" x14ac:dyDescent="0.25">
      <c r="B23" s="131" t="s">
        <v>5</v>
      </c>
      <c r="C23" s="132"/>
      <c r="D23" s="60">
        <f>G64</f>
        <v>14376</v>
      </c>
      <c r="E23" s="60">
        <f>IFERROR((ROUND(D23/$D$30*100,2)),0)</f>
        <v>15.01</v>
      </c>
      <c r="F23" s="45"/>
    </row>
    <row r="24" spans="2:7" s="30" customFormat="1" x14ac:dyDescent="0.25">
      <c r="B24" s="133" t="s">
        <v>137</v>
      </c>
      <c r="C24" s="134"/>
      <c r="D24" s="60">
        <f>G67</f>
        <v>500</v>
      </c>
      <c r="E24" s="60">
        <f t="shared" ref="E24:E25" si="0">IFERROR((ROUND(D24/$D$30*100,2)),0)</f>
        <v>0.52</v>
      </c>
      <c r="F24" s="45"/>
    </row>
    <row r="25" spans="2:7" s="30" customFormat="1" x14ac:dyDescent="0.25">
      <c r="B25" s="133" t="s">
        <v>128</v>
      </c>
      <c r="C25" s="134"/>
      <c r="D25" s="60">
        <f>G69</f>
        <v>0</v>
      </c>
      <c r="E25" s="60">
        <f t="shared" si="0"/>
        <v>0</v>
      </c>
      <c r="F25" s="45"/>
    </row>
    <row r="26" spans="2:7" s="30" customFormat="1" ht="15" customHeight="1" x14ac:dyDescent="0.25">
      <c r="B26" s="131" t="s">
        <v>89</v>
      </c>
      <c r="C26" s="132"/>
      <c r="D26" s="60">
        <f>G70</f>
        <v>0</v>
      </c>
      <c r="E26" s="60">
        <f>IFERROR((ROUND(D26/$D$30*100,2)),0)</f>
        <v>0</v>
      </c>
      <c r="F26" s="45"/>
    </row>
    <row r="27" spans="2:7" s="30" customFormat="1" ht="15" customHeight="1" x14ac:dyDescent="0.25">
      <c r="B27" s="133" t="s">
        <v>85</v>
      </c>
      <c r="C27" s="134"/>
      <c r="D27" s="60">
        <f>G71</f>
        <v>71240</v>
      </c>
      <c r="E27" s="60">
        <f>IFERROR((ROUND(D27/$D$30*100,2)),0)</f>
        <v>74.39</v>
      </c>
      <c r="F27" s="45"/>
    </row>
    <row r="28" spans="2:7" s="30" customFormat="1" x14ac:dyDescent="0.25">
      <c r="B28" s="129" t="s">
        <v>24</v>
      </c>
      <c r="C28" s="130"/>
      <c r="D28" s="62">
        <f>SUM(D22:D27)</f>
        <v>95762.98</v>
      </c>
      <c r="E28" s="62">
        <f>IFERROR((ROUND(D28/$D$30*100,2)),0)</f>
        <v>100</v>
      </c>
      <c r="F28" s="45"/>
    </row>
    <row r="29" spans="2:7" s="30" customFormat="1" x14ac:dyDescent="0.25">
      <c r="B29" s="129" t="s">
        <v>25</v>
      </c>
      <c r="C29" s="130"/>
      <c r="D29" s="62">
        <f>G80</f>
        <v>0</v>
      </c>
      <c r="E29" s="62">
        <f>IFERROR((ROUND(D29/$D$30*100,2)),0)</f>
        <v>0</v>
      </c>
      <c r="F29" s="45"/>
    </row>
    <row r="30" spans="2:7" s="30" customFormat="1" x14ac:dyDescent="0.25">
      <c r="B30" s="127" t="s">
        <v>26</v>
      </c>
      <c r="C30" s="128"/>
      <c r="D30" s="63">
        <f>SUM(D28:D29)</f>
        <v>95762.98</v>
      </c>
      <c r="E30" s="63">
        <f>IFERROR((ROUND(D30/$D$30*100,2)),0)</f>
        <v>100</v>
      </c>
      <c r="F30" s="46"/>
    </row>
    <row r="31" spans="2:7" s="30" customFormat="1" x14ac:dyDescent="0.25"/>
    <row r="32" spans="2:7" s="30" customFormat="1" x14ac:dyDescent="0.25">
      <c r="B32" s="89" t="s">
        <v>129</v>
      </c>
      <c r="C32" s="89"/>
    </row>
    <row r="33" spans="2:3" s="30" customFormat="1" x14ac:dyDescent="0.25">
      <c r="B33" s="32"/>
      <c r="C33" s="32" t="s">
        <v>15</v>
      </c>
    </row>
    <row r="34" spans="2:3" s="30" customFormat="1" x14ac:dyDescent="0.25">
      <c r="B34" s="90" t="s">
        <v>90</v>
      </c>
      <c r="C34" s="64"/>
    </row>
    <row r="35" spans="2:3" s="30" customFormat="1" x14ac:dyDescent="0.25">
      <c r="B35" s="90" t="s">
        <v>115</v>
      </c>
      <c r="C35" s="64"/>
    </row>
    <row r="36" spans="2:3" s="30" customFormat="1" ht="31.5" x14ac:dyDescent="0.25">
      <c r="B36" s="90" t="s">
        <v>91</v>
      </c>
      <c r="C36" s="64"/>
    </row>
    <row r="37" spans="2:3" s="30" customFormat="1" x14ac:dyDescent="0.25">
      <c r="B37" s="90" t="s">
        <v>92</v>
      </c>
      <c r="C37" s="64"/>
    </row>
    <row r="38" spans="2:3" s="30" customFormat="1" x14ac:dyDescent="0.25">
      <c r="B38" s="90" t="s">
        <v>93</v>
      </c>
      <c r="C38" s="64"/>
    </row>
    <row r="39" spans="2:3" s="30" customFormat="1" x14ac:dyDescent="0.25">
      <c r="B39" s="90" t="s">
        <v>94</v>
      </c>
      <c r="C39" s="64"/>
    </row>
    <row r="40" spans="2:3" s="30" customFormat="1" x14ac:dyDescent="0.25">
      <c r="B40" s="123" t="s">
        <v>169</v>
      </c>
      <c r="C40" s="120">
        <v>95762.98</v>
      </c>
    </row>
    <row r="41" spans="2:3" s="30" customFormat="1" x14ac:dyDescent="0.25">
      <c r="B41" s="90" t="s">
        <v>95</v>
      </c>
      <c r="C41" s="64"/>
    </row>
    <row r="42" spans="2:3" s="30" customFormat="1" x14ac:dyDescent="0.25">
      <c r="B42" s="90" t="s">
        <v>96</v>
      </c>
      <c r="C42" s="64"/>
    </row>
    <row r="43" spans="2:3" s="30" customFormat="1" ht="31.5" x14ac:dyDescent="0.25">
      <c r="B43" s="91" t="s">
        <v>97</v>
      </c>
      <c r="C43" s="64"/>
    </row>
    <row r="44" spans="2:3" s="30" customFormat="1" x14ac:dyDescent="0.25">
      <c r="B44" s="90" t="s">
        <v>98</v>
      </c>
      <c r="C44" s="64"/>
    </row>
    <row r="45" spans="2:3" s="30" customFormat="1" x14ac:dyDescent="0.25">
      <c r="B45" s="90" t="s">
        <v>99</v>
      </c>
      <c r="C45" s="64"/>
    </row>
    <row r="46" spans="2:3" s="30" customFormat="1" x14ac:dyDescent="0.25">
      <c r="B46" s="90" t="s">
        <v>100</v>
      </c>
      <c r="C46" s="64"/>
    </row>
    <row r="47" spans="2:3" s="30" customFormat="1" x14ac:dyDescent="0.25">
      <c r="B47" s="90" t="s">
        <v>101</v>
      </c>
      <c r="C47" s="64"/>
    </row>
    <row r="48" spans="2:3" s="30" customFormat="1" ht="31.5" x14ac:dyDescent="0.25">
      <c r="B48" s="90" t="s">
        <v>102</v>
      </c>
      <c r="C48" s="64"/>
    </row>
    <row r="49" spans="2:7" s="30" customFormat="1" ht="18" customHeight="1" x14ac:dyDescent="0.25">
      <c r="B49" s="90" t="s">
        <v>103</v>
      </c>
      <c r="C49" s="64"/>
    </row>
    <row r="50" spans="2:7" s="30" customFormat="1" ht="18" customHeight="1" x14ac:dyDescent="0.25">
      <c r="B50" s="90" t="s">
        <v>104</v>
      </c>
      <c r="C50" s="64"/>
    </row>
    <row r="51" spans="2:7" s="30" customFormat="1" ht="18" customHeight="1" x14ac:dyDescent="0.25">
      <c r="B51" s="90" t="s">
        <v>105</v>
      </c>
      <c r="C51" s="64"/>
    </row>
    <row r="52" spans="2:7" s="30" customFormat="1" x14ac:dyDescent="0.25">
      <c r="B52" s="90" t="s">
        <v>106</v>
      </c>
      <c r="C52" s="64"/>
    </row>
    <row r="53" spans="2:7" s="30" customFormat="1" ht="33.75" customHeight="1" x14ac:dyDescent="0.25">
      <c r="B53" s="90" t="s">
        <v>107</v>
      </c>
      <c r="C53" s="64"/>
    </row>
    <row r="54" spans="2:7" s="30" customFormat="1" ht="16.5" customHeight="1" x14ac:dyDescent="0.25">
      <c r="B54" s="90" t="s">
        <v>108</v>
      </c>
      <c r="C54" s="64"/>
    </row>
    <row r="55" spans="2:7" s="30" customFormat="1" x14ac:dyDescent="0.25">
      <c r="B55" s="47" t="s">
        <v>15</v>
      </c>
      <c r="C55" s="42">
        <f>SUM(C34:C54)</f>
        <v>95762.98</v>
      </c>
    </row>
    <row r="56" spans="2:7" s="30" customFormat="1" x14ac:dyDescent="0.25">
      <c r="B56" s="45"/>
      <c r="C56" s="79"/>
    </row>
    <row r="57" spans="2:7" s="30" customFormat="1" x14ac:dyDescent="0.25">
      <c r="B57" s="48" t="s">
        <v>130</v>
      </c>
      <c r="C57" s="39"/>
    </row>
    <row r="58" spans="2:7" s="30" customFormat="1" x14ac:dyDescent="0.25">
      <c r="B58" s="32" t="s">
        <v>2</v>
      </c>
      <c r="C58" s="32" t="s">
        <v>27</v>
      </c>
      <c r="D58" s="32" t="s">
        <v>28</v>
      </c>
      <c r="E58" s="32" t="s">
        <v>33</v>
      </c>
      <c r="F58" s="32" t="s">
        <v>34</v>
      </c>
      <c r="G58" s="87" t="s">
        <v>15</v>
      </c>
    </row>
    <row r="59" spans="2:7" s="30" customFormat="1" x14ac:dyDescent="0.25">
      <c r="B59" s="99" t="s">
        <v>29</v>
      </c>
      <c r="C59" s="100"/>
      <c r="D59" s="100"/>
      <c r="E59" s="100"/>
      <c r="F59" s="100"/>
      <c r="G59" s="100"/>
    </row>
    <row r="60" spans="2:7" s="30" customFormat="1" x14ac:dyDescent="0.25">
      <c r="B60" s="99" t="s">
        <v>71</v>
      </c>
      <c r="C60" s="103"/>
      <c r="D60" s="103"/>
      <c r="E60" s="103"/>
      <c r="F60" s="103"/>
      <c r="G60" s="96">
        <f>SUM(G61:G63)</f>
        <v>9646.98</v>
      </c>
    </row>
    <row r="61" spans="2:7" s="25" customFormat="1" ht="141.75" x14ac:dyDescent="0.25">
      <c r="B61" s="116" t="s">
        <v>174</v>
      </c>
      <c r="C61" s="117" t="s">
        <v>153</v>
      </c>
      <c r="D61" s="23" t="s">
        <v>30</v>
      </c>
      <c r="E61" s="23">
        <v>700</v>
      </c>
      <c r="F61" s="23">
        <v>10.3</v>
      </c>
      <c r="G61" s="97">
        <f t="shared" ref="G61" si="1">ROUND(E61*F61,2)</f>
        <v>7210</v>
      </c>
    </row>
    <row r="62" spans="2:7" s="25" customFormat="1" x14ac:dyDescent="0.25">
      <c r="B62" s="116" t="s">
        <v>147</v>
      </c>
      <c r="C62" s="118">
        <v>0.33</v>
      </c>
      <c r="D62" s="23"/>
      <c r="E62" s="23"/>
      <c r="F62" s="23"/>
      <c r="G62" s="97">
        <f>ROUND(G61*0.33,2)</f>
        <v>2379.3000000000002</v>
      </c>
    </row>
    <row r="63" spans="2:7" s="25" customFormat="1" x14ac:dyDescent="0.25">
      <c r="B63" s="116" t="s">
        <v>148</v>
      </c>
      <c r="C63" s="119">
        <v>8.0000000000000002E-3</v>
      </c>
      <c r="D63" s="23"/>
      <c r="E63" s="23"/>
      <c r="F63" s="23"/>
      <c r="G63" s="97">
        <f>ROUND(G61*0.008,2)</f>
        <v>57.68</v>
      </c>
    </row>
    <row r="64" spans="2:7" s="30" customFormat="1" x14ac:dyDescent="0.25">
      <c r="B64" s="99" t="s">
        <v>7</v>
      </c>
      <c r="C64" s="104"/>
      <c r="D64" s="103"/>
      <c r="E64" s="103"/>
      <c r="F64" s="103"/>
      <c r="G64" s="96">
        <f>SUM(G65:G66)</f>
        <v>14376</v>
      </c>
    </row>
    <row r="65" spans="2:7" s="25" customFormat="1" ht="56.25" customHeight="1" x14ac:dyDescent="0.25">
      <c r="B65" s="23" t="s">
        <v>154</v>
      </c>
      <c r="C65" s="116" t="s">
        <v>156</v>
      </c>
      <c r="D65" s="23" t="s">
        <v>157</v>
      </c>
      <c r="E65" s="23">
        <v>1</v>
      </c>
      <c r="F65" s="23">
        <v>1646</v>
      </c>
      <c r="G65" s="97">
        <v>1646</v>
      </c>
    </row>
    <row r="66" spans="2:7" s="25" customFormat="1" ht="274.5" customHeight="1" x14ac:dyDescent="0.25">
      <c r="B66" s="23" t="s">
        <v>155</v>
      </c>
      <c r="C66" s="116" t="s">
        <v>168</v>
      </c>
      <c r="D66" s="116" t="s">
        <v>157</v>
      </c>
      <c r="E66" s="23">
        <v>1</v>
      </c>
      <c r="F66" s="122">
        <v>12730</v>
      </c>
      <c r="G66" s="97">
        <v>12730</v>
      </c>
    </row>
    <row r="67" spans="2:7" s="30" customFormat="1" x14ac:dyDescent="0.25">
      <c r="B67" s="99" t="s">
        <v>126</v>
      </c>
      <c r="C67" s="103"/>
      <c r="D67" s="103"/>
      <c r="E67" s="103"/>
      <c r="F67" s="103"/>
      <c r="G67" s="96">
        <f>SUM(G68:G68)</f>
        <v>500</v>
      </c>
    </row>
    <row r="68" spans="2:7" s="25" customFormat="1" ht="47.25" x14ac:dyDescent="0.25">
      <c r="B68" s="116" t="s">
        <v>172</v>
      </c>
      <c r="C68" s="116" t="s">
        <v>151</v>
      </c>
      <c r="D68" s="23" t="s">
        <v>152</v>
      </c>
      <c r="E68" s="23">
        <v>1</v>
      </c>
      <c r="F68" s="23">
        <v>500</v>
      </c>
      <c r="G68" s="97">
        <v>500</v>
      </c>
    </row>
    <row r="69" spans="2:7" s="25" customFormat="1" x14ac:dyDescent="0.25">
      <c r="B69" s="109" t="s">
        <v>127</v>
      </c>
      <c r="C69" s="77"/>
      <c r="D69" s="77"/>
      <c r="E69" s="77"/>
      <c r="F69" s="77"/>
      <c r="G69" s="98">
        <v>0</v>
      </c>
    </row>
    <row r="70" spans="2:7" s="25" customFormat="1" x14ac:dyDescent="0.25">
      <c r="B70" s="77" t="s">
        <v>113</v>
      </c>
      <c r="C70" s="77"/>
      <c r="D70" s="77"/>
      <c r="E70" s="77"/>
      <c r="F70" s="77"/>
      <c r="G70" s="98">
        <v>0</v>
      </c>
    </row>
    <row r="71" spans="2:7" s="25" customFormat="1" x14ac:dyDescent="0.25">
      <c r="B71" s="77" t="s">
        <v>114</v>
      </c>
      <c r="C71" s="77"/>
      <c r="D71" s="77"/>
      <c r="E71" s="77"/>
      <c r="F71" s="77"/>
      <c r="G71" s="98">
        <f>SUM(G72:G78)</f>
        <v>71240</v>
      </c>
    </row>
    <row r="72" spans="2:7" s="25" customFormat="1" ht="78.75" x14ac:dyDescent="0.25">
      <c r="B72" s="23" t="s">
        <v>162</v>
      </c>
      <c r="C72" s="116" t="s">
        <v>163</v>
      </c>
      <c r="D72" s="23" t="s">
        <v>150</v>
      </c>
      <c r="E72" s="23">
        <v>1</v>
      </c>
      <c r="F72" s="23">
        <v>8240</v>
      </c>
      <c r="G72" s="97">
        <v>8240</v>
      </c>
    </row>
    <row r="73" spans="2:7" s="25" customFormat="1" ht="141.75" x14ac:dyDescent="0.25">
      <c r="B73" s="116" t="s">
        <v>158</v>
      </c>
      <c r="C73" s="116" t="s">
        <v>164</v>
      </c>
      <c r="D73" s="23" t="s">
        <v>150</v>
      </c>
      <c r="E73" s="23">
        <v>1</v>
      </c>
      <c r="F73" s="23">
        <v>20000</v>
      </c>
      <c r="G73" s="97">
        <v>20000</v>
      </c>
    </row>
    <row r="74" spans="2:7" s="25" customFormat="1" ht="141.75" x14ac:dyDescent="0.25">
      <c r="B74" s="23" t="s">
        <v>159</v>
      </c>
      <c r="C74" s="116" t="s">
        <v>175</v>
      </c>
      <c r="D74" s="23" t="s">
        <v>150</v>
      </c>
      <c r="E74" s="23">
        <v>3</v>
      </c>
      <c r="F74" s="23">
        <v>833.3</v>
      </c>
      <c r="G74" s="97">
        <v>2500</v>
      </c>
    </row>
    <row r="75" spans="2:7" s="25" customFormat="1" ht="63" x14ac:dyDescent="0.25">
      <c r="B75" s="116" t="s">
        <v>160</v>
      </c>
      <c r="C75" s="116" t="s">
        <v>165</v>
      </c>
      <c r="D75" s="23" t="s">
        <v>150</v>
      </c>
      <c r="E75" s="23">
        <v>7</v>
      </c>
      <c r="F75" s="23">
        <v>628.6</v>
      </c>
      <c r="G75" s="97">
        <v>4400</v>
      </c>
    </row>
    <row r="76" spans="2:7" s="25" customFormat="1" ht="116.25" customHeight="1" x14ac:dyDescent="0.25">
      <c r="B76" s="121" t="s">
        <v>161</v>
      </c>
      <c r="C76" s="117" t="s">
        <v>176</v>
      </c>
      <c r="D76" s="23" t="s">
        <v>150</v>
      </c>
      <c r="E76" s="23">
        <v>1</v>
      </c>
      <c r="F76" s="23">
        <v>3500</v>
      </c>
      <c r="G76" s="97">
        <v>3500</v>
      </c>
    </row>
    <row r="77" spans="2:7" s="25" customFormat="1" ht="94.5" x14ac:dyDescent="0.25">
      <c r="B77" s="121" t="s">
        <v>166</v>
      </c>
      <c r="C77" s="117" t="s">
        <v>167</v>
      </c>
      <c r="D77" s="23" t="s">
        <v>150</v>
      </c>
      <c r="E77" s="23">
        <v>4</v>
      </c>
      <c r="F77" s="23">
        <v>2166</v>
      </c>
      <c r="G77" s="97">
        <v>6500</v>
      </c>
    </row>
    <row r="78" spans="2:7" s="25" customFormat="1" ht="252" x14ac:dyDescent="0.25">
      <c r="B78" s="121" t="s">
        <v>170</v>
      </c>
      <c r="C78" s="117" t="s">
        <v>171</v>
      </c>
      <c r="D78" s="23" t="s">
        <v>150</v>
      </c>
      <c r="E78" s="23">
        <v>8</v>
      </c>
      <c r="F78" s="23">
        <v>3262.5</v>
      </c>
      <c r="G78" s="97">
        <v>26100</v>
      </c>
    </row>
    <row r="79" spans="2:7" s="30" customFormat="1" x14ac:dyDescent="0.25">
      <c r="B79" s="101" t="s">
        <v>31</v>
      </c>
      <c r="C79" s="102"/>
      <c r="D79" s="102"/>
      <c r="E79" s="102"/>
      <c r="F79" s="102"/>
      <c r="G79" s="42">
        <f>SUM(G60,G64,G67,G69,G70,G71)</f>
        <v>95762.98</v>
      </c>
    </row>
    <row r="80" spans="2:7" s="25" customFormat="1" x14ac:dyDescent="0.25">
      <c r="B80" s="85" t="s">
        <v>32</v>
      </c>
      <c r="C80" s="86"/>
      <c r="D80" s="86"/>
      <c r="E80" s="86"/>
      <c r="F80" s="86"/>
      <c r="G80" s="66">
        <v>0</v>
      </c>
    </row>
    <row r="81" spans="2:7" s="30" customFormat="1" x14ac:dyDescent="0.25">
      <c r="B81" s="83" t="s">
        <v>8</v>
      </c>
      <c r="C81" s="84"/>
      <c r="D81" s="84"/>
      <c r="E81" s="84"/>
      <c r="F81" s="84"/>
      <c r="G81" s="65">
        <f>SUM(G79:G80)</f>
        <v>95762.98</v>
      </c>
    </row>
    <row r="82" spans="2:7" s="30" customFormat="1" x14ac:dyDescent="0.25"/>
    <row r="83" spans="2:7" s="30" customFormat="1" x14ac:dyDescent="0.25"/>
    <row r="84" spans="2:7" s="30" customFormat="1" x14ac:dyDescent="0.25"/>
  </sheetData>
  <sheetProtection formatCells="0" formatColumns="0" formatRows="0" insertRows="0" deleteRows="0" selectLockedCells="1"/>
  <dataConsolidate/>
  <mergeCells count="18">
    <mergeCell ref="B11:C11"/>
    <mergeCell ref="B20:C20"/>
    <mergeCell ref="B21:C21"/>
    <mergeCell ref="B28:C28"/>
    <mergeCell ref="B30:C30"/>
    <mergeCell ref="B29:C29"/>
    <mergeCell ref="B22:C22"/>
    <mergeCell ref="B23:C23"/>
    <mergeCell ref="B24:C24"/>
    <mergeCell ref="B25:C25"/>
    <mergeCell ref="B26:C26"/>
    <mergeCell ref="B27:C27"/>
    <mergeCell ref="B9:D9"/>
    <mergeCell ref="B4:D4"/>
    <mergeCell ref="B5:D5"/>
    <mergeCell ref="B6:D6"/>
    <mergeCell ref="B7:D7"/>
    <mergeCell ref="B8:D8"/>
  </mergeCells>
  <conditionalFormatting sqref="F12">
    <cfRule type="cellIs" dxfId="42" priority="6" operator="notBetween">
      <formula>0</formula>
      <formula>75</formula>
    </cfRule>
  </conditionalFormatting>
  <conditionalFormatting sqref="D18">
    <cfRule type="cellIs" dxfId="41" priority="1" operator="equal">
      <formula>0</formula>
    </cfRule>
    <cfRule type="cellIs" dxfId="40" priority="4" operator="lessThan">
      <formula>100</formula>
    </cfRule>
    <cfRule type="cellIs" dxfId="39" priority="5" operator="greaterThan">
      <formula>100</formula>
    </cfRule>
  </conditionalFormatting>
  <dataValidations xWindow="592" yWindow="462" count="14">
    <dataValidation type="decimal" operator="equal" allowBlank="1" showInputMessage="1" showErrorMessage="1" promptTitle="Tähelepanu!" prompt="AMIF tulu peab võrduma AMIF kuluga." sqref="C65584 IX65584 ST65584 ACP65584 AML65584 AWH65584 BGD65584 BPZ65584 BZV65584 CJR65584 CTN65584 DDJ65584 DNF65584 DXB65584 EGX65584 EQT65584 FAP65584 FKL65584 FUH65584 GED65584 GNZ65584 GXV65584 HHR65584 HRN65584 IBJ65584 ILF65584 IVB65584 JEX65584 JOT65584 JYP65584 KIL65584 KSH65584 LCD65584 LLZ65584 LVV65584 MFR65584 MPN65584 MZJ65584 NJF65584 NTB65584 OCX65584 OMT65584 OWP65584 PGL65584 PQH65584 QAD65584 QJZ65584 QTV65584 RDR65584 RNN65584 RXJ65584 SHF65584 SRB65584 TAX65584 TKT65584 TUP65584 UEL65584 UOH65584 UYD65584 VHZ65584 VRV65584 WBR65584 WLN65584 WVJ65584 C131120 IX131120 ST131120 ACP131120 AML131120 AWH131120 BGD131120 BPZ131120 BZV131120 CJR131120 CTN131120 DDJ131120 DNF131120 DXB131120 EGX131120 EQT131120 FAP131120 FKL131120 FUH131120 GED131120 GNZ131120 GXV131120 HHR131120 HRN131120 IBJ131120 ILF131120 IVB131120 JEX131120 JOT131120 JYP131120 KIL131120 KSH131120 LCD131120 LLZ131120 LVV131120 MFR131120 MPN131120 MZJ131120 NJF131120 NTB131120 OCX131120 OMT131120 OWP131120 PGL131120 PQH131120 QAD131120 QJZ131120 QTV131120 RDR131120 RNN131120 RXJ131120 SHF131120 SRB131120 TAX131120 TKT131120 TUP131120 UEL131120 UOH131120 UYD131120 VHZ131120 VRV131120 WBR131120 WLN131120 WVJ131120 C196656 IX196656 ST196656 ACP196656 AML196656 AWH196656 BGD196656 BPZ196656 BZV196656 CJR196656 CTN196656 DDJ196656 DNF196656 DXB196656 EGX196656 EQT196656 FAP196656 FKL196656 FUH196656 GED196656 GNZ196656 GXV196656 HHR196656 HRN196656 IBJ196656 ILF196656 IVB196656 JEX196656 JOT196656 JYP196656 KIL196656 KSH196656 LCD196656 LLZ196656 LVV196656 MFR196656 MPN196656 MZJ196656 NJF196656 NTB196656 OCX196656 OMT196656 OWP196656 PGL196656 PQH196656 QAD196656 QJZ196656 QTV196656 RDR196656 RNN196656 RXJ196656 SHF196656 SRB196656 TAX196656 TKT196656 TUP196656 UEL196656 UOH196656 UYD196656 VHZ196656 VRV196656 WBR196656 WLN196656 WVJ196656 C262192 IX262192 ST262192 ACP262192 AML262192 AWH262192 BGD262192 BPZ262192 BZV262192 CJR262192 CTN262192 DDJ262192 DNF262192 DXB262192 EGX262192 EQT262192 FAP262192 FKL262192 FUH262192 GED262192 GNZ262192 GXV262192 HHR262192 HRN262192 IBJ262192 ILF262192 IVB262192 JEX262192 JOT262192 JYP262192 KIL262192 KSH262192 LCD262192 LLZ262192 LVV262192 MFR262192 MPN262192 MZJ262192 NJF262192 NTB262192 OCX262192 OMT262192 OWP262192 PGL262192 PQH262192 QAD262192 QJZ262192 QTV262192 RDR262192 RNN262192 RXJ262192 SHF262192 SRB262192 TAX262192 TKT262192 TUP262192 UEL262192 UOH262192 UYD262192 VHZ262192 VRV262192 WBR262192 WLN262192 WVJ262192 C327728 IX327728 ST327728 ACP327728 AML327728 AWH327728 BGD327728 BPZ327728 BZV327728 CJR327728 CTN327728 DDJ327728 DNF327728 DXB327728 EGX327728 EQT327728 FAP327728 FKL327728 FUH327728 GED327728 GNZ327728 GXV327728 HHR327728 HRN327728 IBJ327728 ILF327728 IVB327728 JEX327728 JOT327728 JYP327728 KIL327728 KSH327728 LCD327728 LLZ327728 LVV327728 MFR327728 MPN327728 MZJ327728 NJF327728 NTB327728 OCX327728 OMT327728 OWP327728 PGL327728 PQH327728 QAD327728 QJZ327728 QTV327728 RDR327728 RNN327728 RXJ327728 SHF327728 SRB327728 TAX327728 TKT327728 TUP327728 UEL327728 UOH327728 UYD327728 VHZ327728 VRV327728 WBR327728 WLN327728 WVJ327728 C393264 IX393264 ST393264 ACP393264 AML393264 AWH393264 BGD393264 BPZ393264 BZV393264 CJR393264 CTN393264 DDJ393264 DNF393264 DXB393264 EGX393264 EQT393264 FAP393264 FKL393264 FUH393264 GED393264 GNZ393264 GXV393264 HHR393264 HRN393264 IBJ393264 ILF393264 IVB393264 JEX393264 JOT393264 JYP393264 KIL393264 KSH393264 LCD393264 LLZ393264 LVV393264 MFR393264 MPN393264 MZJ393264 NJF393264 NTB393264 OCX393264 OMT393264 OWP393264 PGL393264 PQH393264 QAD393264 QJZ393264 QTV393264 RDR393264 RNN393264 RXJ393264 SHF393264 SRB393264 TAX393264 TKT393264 TUP393264 UEL393264 UOH393264 UYD393264 VHZ393264 VRV393264 WBR393264 WLN393264 WVJ393264 C458800 IX458800 ST458800 ACP458800 AML458800 AWH458800 BGD458800 BPZ458800 BZV458800 CJR458800 CTN458800 DDJ458800 DNF458800 DXB458800 EGX458800 EQT458800 FAP458800 FKL458800 FUH458800 GED458800 GNZ458800 GXV458800 HHR458800 HRN458800 IBJ458800 ILF458800 IVB458800 JEX458800 JOT458800 JYP458800 KIL458800 KSH458800 LCD458800 LLZ458800 LVV458800 MFR458800 MPN458800 MZJ458800 NJF458800 NTB458800 OCX458800 OMT458800 OWP458800 PGL458800 PQH458800 QAD458800 QJZ458800 QTV458800 RDR458800 RNN458800 RXJ458800 SHF458800 SRB458800 TAX458800 TKT458800 TUP458800 UEL458800 UOH458800 UYD458800 VHZ458800 VRV458800 WBR458800 WLN458800 WVJ458800 C524336 IX524336 ST524336 ACP524336 AML524336 AWH524336 BGD524336 BPZ524336 BZV524336 CJR524336 CTN524336 DDJ524336 DNF524336 DXB524336 EGX524336 EQT524336 FAP524336 FKL524336 FUH524336 GED524336 GNZ524336 GXV524336 HHR524336 HRN524336 IBJ524336 ILF524336 IVB524336 JEX524336 JOT524336 JYP524336 KIL524336 KSH524336 LCD524336 LLZ524336 LVV524336 MFR524336 MPN524336 MZJ524336 NJF524336 NTB524336 OCX524336 OMT524336 OWP524336 PGL524336 PQH524336 QAD524336 QJZ524336 QTV524336 RDR524336 RNN524336 RXJ524336 SHF524336 SRB524336 TAX524336 TKT524336 TUP524336 UEL524336 UOH524336 UYD524336 VHZ524336 VRV524336 WBR524336 WLN524336 WVJ524336 C589872 IX589872 ST589872 ACP589872 AML589872 AWH589872 BGD589872 BPZ589872 BZV589872 CJR589872 CTN589872 DDJ589872 DNF589872 DXB589872 EGX589872 EQT589872 FAP589872 FKL589872 FUH589872 GED589872 GNZ589872 GXV589872 HHR589872 HRN589872 IBJ589872 ILF589872 IVB589872 JEX589872 JOT589872 JYP589872 KIL589872 KSH589872 LCD589872 LLZ589872 LVV589872 MFR589872 MPN589872 MZJ589872 NJF589872 NTB589872 OCX589872 OMT589872 OWP589872 PGL589872 PQH589872 QAD589872 QJZ589872 QTV589872 RDR589872 RNN589872 RXJ589872 SHF589872 SRB589872 TAX589872 TKT589872 TUP589872 UEL589872 UOH589872 UYD589872 VHZ589872 VRV589872 WBR589872 WLN589872 WVJ589872 C655408 IX655408 ST655408 ACP655408 AML655408 AWH655408 BGD655408 BPZ655408 BZV655408 CJR655408 CTN655408 DDJ655408 DNF655408 DXB655408 EGX655408 EQT655408 FAP655408 FKL655408 FUH655408 GED655408 GNZ655408 GXV655408 HHR655408 HRN655408 IBJ655408 ILF655408 IVB655408 JEX655408 JOT655408 JYP655408 KIL655408 KSH655408 LCD655408 LLZ655408 LVV655408 MFR655408 MPN655408 MZJ655408 NJF655408 NTB655408 OCX655408 OMT655408 OWP655408 PGL655408 PQH655408 QAD655408 QJZ655408 QTV655408 RDR655408 RNN655408 RXJ655408 SHF655408 SRB655408 TAX655408 TKT655408 TUP655408 UEL655408 UOH655408 UYD655408 VHZ655408 VRV655408 WBR655408 WLN655408 WVJ655408 C720944 IX720944 ST720944 ACP720944 AML720944 AWH720944 BGD720944 BPZ720944 BZV720944 CJR720944 CTN720944 DDJ720944 DNF720944 DXB720944 EGX720944 EQT720944 FAP720944 FKL720944 FUH720944 GED720944 GNZ720944 GXV720944 HHR720944 HRN720944 IBJ720944 ILF720944 IVB720944 JEX720944 JOT720944 JYP720944 KIL720944 KSH720944 LCD720944 LLZ720944 LVV720944 MFR720944 MPN720944 MZJ720944 NJF720944 NTB720944 OCX720944 OMT720944 OWP720944 PGL720944 PQH720944 QAD720944 QJZ720944 QTV720944 RDR720944 RNN720944 RXJ720944 SHF720944 SRB720944 TAX720944 TKT720944 TUP720944 UEL720944 UOH720944 UYD720944 VHZ720944 VRV720944 WBR720944 WLN720944 WVJ720944 C786480 IX786480 ST786480 ACP786480 AML786480 AWH786480 BGD786480 BPZ786480 BZV786480 CJR786480 CTN786480 DDJ786480 DNF786480 DXB786480 EGX786480 EQT786480 FAP786480 FKL786480 FUH786480 GED786480 GNZ786480 GXV786480 HHR786480 HRN786480 IBJ786480 ILF786480 IVB786480 JEX786480 JOT786480 JYP786480 KIL786480 KSH786480 LCD786480 LLZ786480 LVV786480 MFR786480 MPN786480 MZJ786480 NJF786480 NTB786480 OCX786480 OMT786480 OWP786480 PGL786480 PQH786480 QAD786480 QJZ786480 QTV786480 RDR786480 RNN786480 RXJ786480 SHF786480 SRB786480 TAX786480 TKT786480 TUP786480 UEL786480 UOH786480 UYD786480 VHZ786480 VRV786480 WBR786480 WLN786480 WVJ786480 C852016 IX852016 ST852016 ACP852016 AML852016 AWH852016 BGD852016 BPZ852016 BZV852016 CJR852016 CTN852016 DDJ852016 DNF852016 DXB852016 EGX852016 EQT852016 FAP852016 FKL852016 FUH852016 GED852016 GNZ852016 GXV852016 HHR852016 HRN852016 IBJ852016 ILF852016 IVB852016 JEX852016 JOT852016 JYP852016 KIL852016 KSH852016 LCD852016 LLZ852016 LVV852016 MFR852016 MPN852016 MZJ852016 NJF852016 NTB852016 OCX852016 OMT852016 OWP852016 PGL852016 PQH852016 QAD852016 QJZ852016 QTV852016 RDR852016 RNN852016 RXJ852016 SHF852016 SRB852016 TAX852016 TKT852016 TUP852016 UEL852016 UOH852016 UYD852016 VHZ852016 VRV852016 WBR852016 WLN852016 WVJ852016 C917552 IX917552 ST917552 ACP917552 AML917552 AWH917552 BGD917552 BPZ917552 BZV917552 CJR917552 CTN917552 DDJ917552 DNF917552 DXB917552 EGX917552 EQT917552 FAP917552 FKL917552 FUH917552 GED917552 GNZ917552 GXV917552 HHR917552 HRN917552 IBJ917552 ILF917552 IVB917552 JEX917552 JOT917552 JYP917552 KIL917552 KSH917552 LCD917552 LLZ917552 LVV917552 MFR917552 MPN917552 MZJ917552 NJF917552 NTB917552 OCX917552 OMT917552 OWP917552 PGL917552 PQH917552 QAD917552 QJZ917552 QTV917552 RDR917552 RNN917552 RXJ917552 SHF917552 SRB917552 TAX917552 TKT917552 TUP917552 UEL917552 UOH917552 UYD917552 VHZ917552 VRV917552 WBR917552 WLN917552 WVJ917552 C983088 IX983088 ST983088 ACP983088 AML983088 AWH983088 BGD983088 BPZ983088 BZV983088 CJR983088 CTN983088 DDJ983088 DNF983088 DXB983088 EGX983088 EQT983088 FAP983088 FKL983088 FUH983088 GED983088 GNZ983088 GXV983088 HHR983088 HRN983088 IBJ983088 ILF983088 IVB983088 JEX983088 JOT983088 JYP983088 KIL983088 KSH983088 LCD983088 LLZ983088 LVV983088 MFR983088 MPN983088 MZJ983088 NJF983088 NTB983088 OCX983088 OMT983088 OWP983088 PGL983088 PQH983088 QAD983088 QJZ983088 QTV983088 RDR983088 RNN983088 RXJ983088 SHF983088 SRB983088 TAX983088 TKT983088 TUP983088 UEL983088 UOH983088 UYD983088 VHZ983088 VRV983088 WBR983088 WLN983088 WVJ983088">
      <formula1>H65571</formula1>
    </dataValidation>
    <dataValidation type="decimal" operator="equal" allowBlank="1" showInputMessage="1" showErrorMessage="1" promptTitle="Tähelepanu!" prompt="Kogusumma peab olema võrdne projekti kogukuludega." sqref="C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C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C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C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C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C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C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C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C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C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C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C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C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C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C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formula1>H65571</formula1>
    </dataValidation>
    <dataValidation type="decimal" operator="lessThan" allowBlank="1" showInputMessage="1" showErrorMessage="1" promptTitle="Tähelepanu!" prompt="SiM toetus on kuni 25% projekti kogukuludest." sqref="JE65571 TA65571 ACW65571 AMS65571 AWO65571 BGK65571 BQG65571 CAC65571 CJY65571 CTU65571 DDQ65571 DNM65571 DXI65571 EHE65571 ERA65571 FAW65571 FKS65571 FUO65571 GEK65571 GOG65571 GYC65571 HHY65571 HRU65571 IBQ65571 ILM65571 IVI65571 JFE65571 JPA65571 JYW65571 KIS65571 KSO65571 LCK65571 LMG65571 LWC65571 MFY65571 MPU65571 MZQ65571 NJM65571 NTI65571 ODE65571 ONA65571 OWW65571 PGS65571 PQO65571 QAK65571 QKG65571 QUC65571 RDY65571 RNU65571 RXQ65571 SHM65571 SRI65571 TBE65571 TLA65571 TUW65571 UES65571 UOO65571 UYK65571 VIG65571 VSC65571 WBY65571 WLU65571 WVQ65571 JE131107 TA131107 ACW131107 AMS131107 AWO131107 BGK131107 BQG131107 CAC131107 CJY131107 CTU131107 DDQ131107 DNM131107 DXI131107 EHE131107 ERA131107 FAW131107 FKS131107 FUO131107 GEK131107 GOG131107 GYC131107 HHY131107 HRU131107 IBQ131107 ILM131107 IVI131107 JFE131107 JPA131107 JYW131107 KIS131107 KSO131107 LCK131107 LMG131107 LWC131107 MFY131107 MPU131107 MZQ131107 NJM131107 NTI131107 ODE131107 ONA131107 OWW131107 PGS131107 PQO131107 QAK131107 QKG131107 QUC131107 RDY131107 RNU131107 RXQ131107 SHM131107 SRI131107 TBE131107 TLA131107 TUW131107 UES131107 UOO131107 UYK131107 VIG131107 VSC131107 WBY131107 WLU131107 WVQ131107 JE196643 TA196643 ACW196643 AMS196643 AWO196643 BGK196643 BQG196643 CAC196643 CJY196643 CTU196643 DDQ196643 DNM196643 DXI196643 EHE196643 ERA196643 FAW196643 FKS196643 FUO196643 GEK196643 GOG196643 GYC196643 HHY196643 HRU196643 IBQ196643 ILM196643 IVI196643 JFE196643 JPA196643 JYW196643 KIS196643 KSO196643 LCK196643 LMG196643 LWC196643 MFY196643 MPU196643 MZQ196643 NJM196643 NTI196643 ODE196643 ONA196643 OWW196643 PGS196643 PQO196643 QAK196643 QKG196643 QUC196643 RDY196643 RNU196643 RXQ196643 SHM196643 SRI196643 TBE196643 TLA196643 TUW196643 UES196643 UOO196643 UYK196643 VIG196643 VSC196643 WBY196643 WLU196643 WVQ196643 JE262179 TA262179 ACW262179 AMS262179 AWO262179 BGK262179 BQG262179 CAC262179 CJY262179 CTU262179 DDQ262179 DNM262179 DXI262179 EHE262179 ERA262179 FAW262179 FKS262179 FUO262179 GEK262179 GOG262179 GYC262179 HHY262179 HRU262179 IBQ262179 ILM262179 IVI262179 JFE262179 JPA262179 JYW262179 KIS262179 KSO262179 LCK262179 LMG262179 LWC262179 MFY262179 MPU262179 MZQ262179 NJM262179 NTI262179 ODE262179 ONA262179 OWW262179 PGS262179 PQO262179 QAK262179 QKG262179 QUC262179 RDY262179 RNU262179 RXQ262179 SHM262179 SRI262179 TBE262179 TLA262179 TUW262179 UES262179 UOO262179 UYK262179 VIG262179 VSC262179 WBY262179 WLU262179 WVQ262179 JE327715 TA327715 ACW327715 AMS327715 AWO327715 BGK327715 BQG327715 CAC327715 CJY327715 CTU327715 DDQ327715 DNM327715 DXI327715 EHE327715 ERA327715 FAW327715 FKS327715 FUO327715 GEK327715 GOG327715 GYC327715 HHY327715 HRU327715 IBQ327715 ILM327715 IVI327715 JFE327715 JPA327715 JYW327715 KIS327715 KSO327715 LCK327715 LMG327715 LWC327715 MFY327715 MPU327715 MZQ327715 NJM327715 NTI327715 ODE327715 ONA327715 OWW327715 PGS327715 PQO327715 QAK327715 QKG327715 QUC327715 RDY327715 RNU327715 RXQ327715 SHM327715 SRI327715 TBE327715 TLA327715 TUW327715 UES327715 UOO327715 UYK327715 VIG327715 VSC327715 WBY327715 WLU327715 WVQ327715 JE393251 TA393251 ACW393251 AMS393251 AWO393251 BGK393251 BQG393251 CAC393251 CJY393251 CTU393251 DDQ393251 DNM393251 DXI393251 EHE393251 ERA393251 FAW393251 FKS393251 FUO393251 GEK393251 GOG393251 GYC393251 HHY393251 HRU393251 IBQ393251 ILM393251 IVI393251 JFE393251 JPA393251 JYW393251 KIS393251 KSO393251 LCK393251 LMG393251 LWC393251 MFY393251 MPU393251 MZQ393251 NJM393251 NTI393251 ODE393251 ONA393251 OWW393251 PGS393251 PQO393251 QAK393251 QKG393251 QUC393251 RDY393251 RNU393251 RXQ393251 SHM393251 SRI393251 TBE393251 TLA393251 TUW393251 UES393251 UOO393251 UYK393251 VIG393251 VSC393251 WBY393251 WLU393251 WVQ393251 JE458787 TA458787 ACW458787 AMS458787 AWO458787 BGK458787 BQG458787 CAC458787 CJY458787 CTU458787 DDQ458787 DNM458787 DXI458787 EHE458787 ERA458787 FAW458787 FKS458787 FUO458787 GEK458787 GOG458787 GYC458787 HHY458787 HRU458787 IBQ458787 ILM458787 IVI458787 JFE458787 JPA458787 JYW458787 KIS458787 KSO458787 LCK458787 LMG458787 LWC458787 MFY458787 MPU458787 MZQ458787 NJM458787 NTI458787 ODE458787 ONA458787 OWW458787 PGS458787 PQO458787 QAK458787 QKG458787 QUC458787 RDY458787 RNU458787 RXQ458787 SHM458787 SRI458787 TBE458787 TLA458787 TUW458787 UES458787 UOO458787 UYK458787 VIG458787 VSC458787 WBY458787 WLU458787 WVQ458787 JE524323 TA524323 ACW524323 AMS524323 AWO524323 BGK524323 BQG524323 CAC524323 CJY524323 CTU524323 DDQ524323 DNM524323 DXI524323 EHE524323 ERA524323 FAW524323 FKS524323 FUO524323 GEK524323 GOG524323 GYC524323 HHY524323 HRU524323 IBQ524323 ILM524323 IVI524323 JFE524323 JPA524323 JYW524323 KIS524323 KSO524323 LCK524323 LMG524323 LWC524323 MFY524323 MPU524323 MZQ524323 NJM524323 NTI524323 ODE524323 ONA524323 OWW524323 PGS524323 PQO524323 QAK524323 QKG524323 QUC524323 RDY524323 RNU524323 RXQ524323 SHM524323 SRI524323 TBE524323 TLA524323 TUW524323 UES524323 UOO524323 UYK524323 VIG524323 VSC524323 WBY524323 WLU524323 WVQ524323 JE589859 TA589859 ACW589859 AMS589859 AWO589859 BGK589859 BQG589859 CAC589859 CJY589859 CTU589859 DDQ589859 DNM589859 DXI589859 EHE589859 ERA589859 FAW589859 FKS589859 FUO589859 GEK589859 GOG589859 GYC589859 HHY589859 HRU589859 IBQ589859 ILM589859 IVI589859 JFE589859 JPA589859 JYW589859 KIS589859 KSO589859 LCK589859 LMG589859 LWC589859 MFY589859 MPU589859 MZQ589859 NJM589859 NTI589859 ODE589859 ONA589859 OWW589859 PGS589859 PQO589859 QAK589859 QKG589859 QUC589859 RDY589859 RNU589859 RXQ589859 SHM589859 SRI589859 TBE589859 TLA589859 TUW589859 UES589859 UOO589859 UYK589859 VIG589859 VSC589859 WBY589859 WLU589859 WVQ589859 JE655395 TA655395 ACW655395 AMS655395 AWO655395 BGK655395 BQG655395 CAC655395 CJY655395 CTU655395 DDQ655395 DNM655395 DXI655395 EHE655395 ERA655395 FAW655395 FKS655395 FUO655395 GEK655395 GOG655395 GYC655395 HHY655395 HRU655395 IBQ655395 ILM655395 IVI655395 JFE655395 JPA655395 JYW655395 KIS655395 KSO655395 LCK655395 LMG655395 LWC655395 MFY655395 MPU655395 MZQ655395 NJM655395 NTI655395 ODE655395 ONA655395 OWW655395 PGS655395 PQO655395 QAK655395 QKG655395 QUC655395 RDY655395 RNU655395 RXQ655395 SHM655395 SRI655395 TBE655395 TLA655395 TUW655395 UES655395 UOO655395 UYK655395 VIG655395 VSC655395 WBY655395 WLU655395 WVQ655395 JE720931 TA720931 ACW720931 AMS720931 AWO720931 BGK720931 BQG720931 CAC720931 CJY720931 CTU720931 DDQ720931 DNM720931 DXI720931 EHE720931 ERA720931 FAW720931 FKS720931 FUO720931 GEK720931 GOG720931 GYC720931 HHY720931 HRU720931 IBQ720931 ILM720931 IVI720931 JFE720931 JPA720931 JYW720931 KIS720931 KSO720931 LCK720931 LMG720931 LWC720931 MFY720931 MPU720931 MZQ720931 NJM720931 NTI720931 ODE720931 ONA720931 OWW720931 PGS720931 PQO720931 QAK720931 QKG720931 QUC720931 RDY720931 RNU720931 RXQ720931 SHM720931 SRI720931 TBE720931 TLA720931 TUW720931 UES720931 UOO720931 UYK720931 VIG720931 VSC720931 WBY720931 WLU720931 WVQ720931 JE786467 TA786467 ACW786467 AMS786467 AWO786467 BGK786467 BQG786467 CAC786467 CJY786467 CTU786467 DDQ786467 DNM786467 DXI786467 EHE786467 ERA786467 FAW786467 FKS786467 FUO786467 GEK786467 GOG786467 GYC786467 HHY786467 HRU786467 IBQ786467 ILM786467 IVI786467 JFE786467 JPA786467 JYW786467 KIS786467 KSO786467 LCK786467 LMG786467 LWC786467 MFY786467 MPU786467 MZQ786467 NJM786467 NTI786467 ODE786467 ONA786467 OWW786467 PGS786467 PQO786467 QAK786467 QKG786467 QUC786467 RDY786467 RNU786467 RXQ786467 SHM786467 SRI786467 TBE786467 TLA786467 TUW786467 UES786467 UOO786467 UYK786467 VIG786467 VSC786467 WBY786467 WLU786467 WVQ786467 JE852003 TA852003 ACW852003 AMS852003 AWO852003 BGK852003 BQG852003 CAC852003 CJY852003 CTU852003 DDQ852003 DNM852003 DXI852003 EHE852003 ERA852003 FAW852003 FKS852003 FUO852003 GEK852003 GOG852003 GYC852003 HHY852003 HRU852003 IBQ852003 ILM852003 IVI852003 JFE852003 JPA852003 JYW852003 KIS852003 KSO852003 LCK852003 LMG852003 LWC852003 MFY852003 MPU852003 MZQ852003 NJM852003 NTI852003 ODE852003 ONA852003 OWW852003 PGS852003 PQO852003 QAK852003 QKG852003 QUC852003 RDY852003 RNU852003 RXQ852003 SHM852003 SRI852003 TBE852003 TLA852003 TUW852003 UES852003 UOO852003 UYK852003 VIG852003 VSC852003 WBY852003 WLU852003 WVQ852003 JE917539 TA917539 ACW917539 AMS917539 AWO917539 BGK917539 BQG917539 CAC917539 CJY917539 CTU917539 DDQ917539 DNM917539 DXI917539 EHE917539 ERA917539 FAW917539 FKS917539 FUO917539 GEK917539 GOG917539 GYC917539 HHY917539 HRU917539 IBQ917539 ILM917539 IVI917539 JFE917539 JPA917539 JYW917539 KIS917539 KSO917539 LCK917539 LMG917539 LWC917539 MFY917539 MPU917539 MZQ917539 NJM917539 NTI917539 ODE917539 ONA917539 OWW917539 PGS917539 PQO917539 QAK917539 QKG917539 QUC917539 RDY917539 RNU917539 RXQ917539 SHM917539 SRI917539 TBE917539 TLA917539 TUW917539 UES917539 UOO917539 UYK917539 VIG917539 VSC917539 WBY917539 WLU917539 WVQ917539 JE983075 TA983075 ACW983075 AMS983075 AWO983075 BGK983075 BQG983075 CAC983075 CJY983075 CTU983075 DDQ983075 DNM983075 DXI983075 EHE983075 ERA983075 FAW983075 FKS983075 FUO983075 GEK983075 GOG983075 GYC983075 HHY983075 HRU983075 IBQ983075 ILM983075 IVI983075 JFE983075 JPA983075 JYW983075 KIS983075 KSO983075 LCK983075 LMG983075 LWC983075 MFY983075 MPU983075 MZQ983075 NJM983075 NTI983075 ODE983075 ONA983075 OWW983075 PGS983075 PQO983075 QAK983075 QKG983075 QUC983075 RDY983075 RNU983075 RXQ983075 SHM983075 SRI983075 TBE983075 TLA983075 TUW983075 UES983075 UOO983075 UYK983075 VIG983075 VSC983075 WBY983075 WLU983075 WVQ983075 WVO31:WVO56 WLS31:WLS56 WBW31:WBW56 VSA31:VSA56 VIE31:VIE56 UYI31:UYI56 UOM31:UOM56 UEQ31:UEQ56 TUU31:TUU56 TKY31:TKY56 TBC31:TBC56 SRG31:SRG56 SHK31:SHK56 RXO31:RXO56 RNS31:RNS56 RDW31:RDW56 QUA31:QUA56 QKE31:QKE56 QAI31:QAI56 PQM31:PQM56 PGQ31:PGQ56 OWU31:OWU56 OMY31:OMY56 ODC31:ODC56 NTG31:NTG56 NJK31:NJK56 MZO31:MZO56 MPS31:MPS56 MFW31:MFW56 LWA31:LWA56 LME31:LME56 LCI31:LCI56 KSM31:KSM56 KIQ31:KIQ56 JYU31:JYU56 JOY31:JOY56 JFC31:JFC56 IVG31:IVG56 ILK31:ILK56 IBO31:IBO56 HRS31:HRS56 HHW31:HHW56 GYA31:GYA56 GOE31:GOE56 GEI31:GEI56 FUM31:FUM56 FKQ31:FKQ56 FAU31:FAU56 EQY31:EQY56 EHC31:EHC56 DXG31:DXG56 DNK31:DNK56 DDO31:DDO56 CTS31:CTS56 CJW31:CJW56 CAA31:CAA56 BQE31:BQE56 BGI31:BGI56 AWM31:AWM56 AMQ31:AMQ56 ACU31:ACU56 SY31:SY56 JC31:JC56">
      <formula1>JA31*0.25</formula1>
    </dataValidation>
    <dataValidation type="decimal" operator="lessThan" allowBlank="1" showInputMessage="1" showErrorMessage="1" promptTitle="Tähelepanu!" prompt="AMIF toetus on kuni 75% kogukuludest." sqref="JD65571 SZ65571 ACV65571 AMR65571 AWN65571 BGJ65571 BQF65571 CAB65571 CJX65571 CTT65571 DDP65571 DNL65571 DXH65571 EHD65571 EQZ65571 FAV65571 FKR65571 FUN65571 GEJ65571 GOF65571 GYB65571 HHX65571 HRT65571 IBP65571 ILL65571 IVH65571 JFD65571 JOZ65571 JYV65571 KIR65571 KSN65571 LCJ65571 LMF65571 LWB65571 MFX65571 MPT65571 MZP65571 NJL65571 NTH65571 ODD65571 OMZ65571 OWV65571 PGR65571 PQN65571 QAJ65571 QKF65571 QUB65571 RDX65571 RNT65571 RXP65571 SHL65571 SRH65571 TBD65571 TKZ65571 TUV65571 UER65571 UON65571 UYJ65571 VIF65571 VSB65571 WBX65571 WLT65571 WVP65571 JD131107 SZ131107 ACV131107 AMR131107 AWN131107 BGJ131107 BQF131107 CAB131107 CJX131107 CTT131107 DDP131107 DNL131107 DXH131107 EHD131107 EQZ131107 FAV131107 FKR131107 FUN131107 GEJ131107 GOF131107 GYB131107 HHX131107 HRT131107 IBP131107 ILL131107 IVH131107 JFD131107 JOZ131107 JYV131107 KIR131107 KSN131107 LCJ131107 LMF131107 LWB131107 MFX131107 MPT131107 MZP131107 NJL131107 NTH131107 ODD131107 OMZ131107 OWV131107 PGR131107 PQN131107 QAJ131107 QKF131107 QUB131107 RDX131107 RNT131107 RXP131107 SHL131107 SRH131107 TBD131107 TKZ131107 TUV131107 UER131107 UON131107 UYJ131107 VIF131107 VSB131107 WBX131107 WLT131107 WVP131107 JD196643 SZ196643 ACV196643 AMR196643 AWN196643 BGJ196643 BQF196643 CAB196643 CJX196643 CTT196643 DDP196643 DNL196643 DXH196643 EHD196643 EQZ196643 FAV196643 FKR196643 FUN196643 GEJ196643 GOF196643 GYB196643 HHX196643 HRT196643 IBP196643 ILL196643 IVH196643 JFD196643 JOZ196643 JYV196643 KIR196643 KSN196643 LCJ196643 LMF196643 LWB196643 MFX196643 MPT196643 MZP196643 NJL196643 NTH196643 ODD196643 OMZ196643 OWV196643 PGR196643 PQN196643 QAJ196643 QKF196643 QUB196643 RDX196643 RNT196643 RXP196643 SHL196643 SRH196643 TBD196643 TKZ196643 TUV196643 UER196643 UON196643 UYJ196643 VIF196643 VSB196643 WBX196643 WLT196643 WVP196643 JD262179 SZ262179 ACV262179 AMR262179 AWN262179 BGJ262179 BQF262179 CAB262179 CJX262179 CTT262179 DDP262179 DNL262179 DXH262179 EHD262179 EQZ262179 FAV262179 FKR262179 FUN262179 GEJ262179 GOF262179 GYB262179 HHX262179 HRT262179 IBP262179 ILL262179 IVH262179 JFD262179 JOZ262179 JYV262179 KIR262179 KSN262179 LCJ262179 LMF262179 LWB262179 MFX262179 MPT262179 MZP262179 NJL262179 NTH262179 ODD262179 OMZ262179 OWV262179 PGR262179 PQN262179 QAJ262179 QKF262179 QUB262179 RDX262179 RNT262179 RXP262179 SHL262179 SRH262179 TBD262179 TKZ262179 TUV262179 UER262179 UON262179 UYJ262179 VIF262179 VSB262179 WBX262179 WLT262179 WVP262179 JD327715 SZ327715 ACV327715 AMR327715 AWN327715 BGJ327715 BQF327715 CAB327715 CJX327715 CTT327715 DDP327715 DNL327715 DXH327715 EHD327715 EQZ327715 FAV327715 FKR327715 FUN327715 GEJ327715 GOF327715 GYB327715 HHX327715 HRT327715 IBP327715 ILL327715 IVH327715 JFD327715 JOZ327715 JYV327715 KIR327715 KSN327715 LCJ327715 LMF327715 LWB327715 MFX327715 MPT327715 MZP327715 NJL327715 NTH327715 ODD327715 OMZ327715 OWV327715 PGR327715 PQN327715 QAJ327715 QKF327715 QUB327715 RDX327715 RNT327715 RXP327715 SHL327715 SRH327715 TBD327715 TKZ327715 TUV327715 UER327715 UON327715 UYJ327715 VIF327715 VSB327715 WBX327715 WLT327715 WVP327715 JD393251 SZ393251 ACV393251 AMR393251 AWN393251 BGJ393251 BQF393251 CAB393251 CJX393251 CTT393251 DDP393251 DNL393251 DXH393251 EHD393251 EQZ393251 FAV393251 FKR393251 FUN393251 GEJ393251 GOF393251 GYB393251 HHX393251 HRT393251 IBP393251 ILL393251 IVH393251 JFD393251 JOZ393251 JYV393251 KIR393251 KSN393251 LCJ393251 LMF393251 LWB393251 MFX393251 MPT393251 MZP393251 NJL393251 NTH393251 ODD393251 OMZ393251 OWV393251 PGR393251 PQN393251 QAJ393251 QKF393251 QUB393251 RDX393251 RNT393251 RXP393251 SHL393251 SRH393251 TBD393251 TKZ393251 TUV393251 UER393251 UON393251 UYJ393251 VIF393251 VSB393251 WBX393251 WLT393251 WVP393251 JD458787 SZ458787 ACV458787 AMR458787 AWN458787 BGJ458787 BQF458787 CAB458787 CJX458787 CTT458787 DDP458787 DNL458787 DXH458787 EHD458787 EQZ458787 FAV458787 FKR458787 FUN458787 GEJ458787 GOF458787 GYB458787 HHX458787 HRT458787 IBP458787 ILL458787 IVH458787 JFD458787 JOZ458787 JYV458787 KIR458787 KSN458787 LCJ458787 LMF458787 LWB458787 MFX458787 MPT458787 MZP458787 NJL458787 NTH458787 ODD458787 OMZ458787 OWV458787 PGR458787 PQN458787 QAJ458787 QKF458787 QUB458787 RDX458787 RNT458787 RXP458787 SHL458787 SRH458787 TBD458787 TKZ458787 TUV458787 UER458787 UON458787 UYJ458787 VIF458787 VSB458787 WBX458787 WLT458787 WVP458787 JD524323 SZ524323 ACV524323 AMR524323 AWN524323 BGJ524323 BQF524323 CAB524323 CJX524323 CTT524323 DDP524323 DNL524323 DXH524323 EHD524323 EQZ524323 FAV524323 FKR524323 FUN524323 GEJ524323 GOF524323 GYB524323 HHX524323 HRT524323 IBP524323 ILL524323 IVH524323 JFD524323 JOZ524323 JYV524323 KIR524323 KSN524323 LCJ524323 LMF524323 LWB524323 MFX524323 MPT524323 MZP524323 NJL524323 NTH524323 ODD524323 OMZ524323 OWV524323 PGR524323 PQN524323 QAJ524323 QKF524323 QUB524323 RDX524323 RNT524323 RXP524323 SHL524323 SRH524323 TBD524323 TKZ524323 TUV524323 UER524323 UON524323 UYJ524323 VIF524323 VSB524323 WBX524323 WLT524323 WVP524323 JD589859 SZ589859 ACV589859 AMR589859 AWN589859 BGJ589859 BQF589859 CAB589859 CJX589859 CTT589859 DDP589859 DNL589859 DXH589859 EHD589859 EQZ589859 FAV589859 FKR589859 FUN589859 GEJ589859 GOF589859 GYB589859 HHX589859 HRT589859 IBP589859 ILL589859 IVH589859 JFD589859 JOZ589859 JYV589859 KIR589859 KSN589859 LCJ589859 LMF589859 LWB589859 MFX589859 MPT589859 MZP589859 NJL589859 NTH589859 ODD589859 OMZ589859 OWV589859 PGR589859 PQN589859 QAJ589859 QKF589859 QUB589859 RDX589859 RNT589859 RXP589859 SHL589859 SRH589859 TBD589859 TKZ589859 TUV589859 UER589859 UON589859 UYJ589859 VIF589859 VSB589859 WBX589859 WLT589859 WVP589859 JD655395 SZ655395 ACV655395 AMR655395 AWN655395 BGJ655395 BQF655395 CAB655395 CJX655395 CTT655395 DDP655395 DNL655395 DXH655395 EHD655395 EQZ655395 FAV655395 FKR655395 FUN655395 GEJ655395 GOF655395 GYB655395 HHX655395 HRT655395 IBP655395 ILL655395 IVH655395 JFD655395 JOZ655395 JYV655395 KIR655395 KSN655395 LCJ655395 LMF655395 LWB655395 MFX655395 MPT655395 MZP655395 NJL655395 NTH655395 ODD655395 OMZ655395 OWV655395 PGR655395 PQN655395 QAJ655395 QKF655395 QUB655395 RDX655395 RNT655395 RXP655395 SHL655395 SRH655395 TBD655395 TKZ655395 TUV655395 UER655395 UON655395 UYJ655395 VIF655395 VSB655395 WBX655395 WLT655395 WVP655395 JD720931 SZ720931 ACV720931 AMR720931 AWN720931 BGJ720931 BQF720931 CAB720931 CJX720931 CTT720931 DDP720931 DNL720931 DXH720931 EHD720931 EQZ720931 FAV720931 FKR720931 FUN720931 GEJ720931 GOF720931 GYB720931 HHX720931 HRT720931 IBP720931 ILL720931 IVH720931 JFD720931 JOZ720931 JYV720931 KIR720931 KSN720931 LCJ720931 LMF720931 LWB720931 MFX720931 MPT720931 MZP720931 NJL720931 NTH720931 ODD720931 OMZ720931 OWV720931 PGR720931 PQN720931 QAJ720931 QKF720931 QUB720931 RDX720931 RNT720931 RXP720931 SHL720931 SRH720931 TBD720931 TKZ720931 TUV720931 UER720931 UON720931 UYJ720931 VIF720931 VSB720931 WBX720931 WLT720931 WVP720931 JD786467 SZ786467 ACV786467 AMR786467 AWN786467 BGJ786467 BQF786467 CAB786467 CJX786467 CTT786467 DDP786467 DNL786467 DXH786467 EHD786467 EQZ786467 FAV786467 FKR786467 FUN786467 GEJ786467 GOF786467 GYB786467 HHX786467 HRT786467 IBP786467 ILL786467 IVH786467 JFD786467 JOZ786467 JYV786467 KIR786467 KSN786467 LCJ786467 LMF786467 LWB786467 MFX786467 MPT786467 MZP786467 NJL786467 NTH786467 ODD786467 OMZ786467 OWV786467 PGR786467 PQN786467 QAJ786467 QKF786467 QUB786467 RDX786467 RNT786467 RXP786467 SHL786467 SRH786467 TBD786467 TKZ786467 TUV786467 UER786467 UON786467 UYJ786467 VIF786467 VSB786467 WBX786467 WLT786467 WVP786467 JD852003 SZ852003 ACV852003 AMR852003 AWN852003 BGJ852003 BQF852003 CAB852003 CJX852003 CTT852003 DDP852003 DNL852003 DXH852003 EHD852003 EQZ852003 FAV852003 FKR852003 FUN852003 GEJ852003 GOF852003 GYB852003 HHX852003 HRT852003 IBP852003 ILL852003 IVH852003 JFD852003 JOZ852003 JYV852003 KIR852003 KSN852003 LCJ852003 LMF852003 LWB852003 MFX852003 MPT852003 MZP852003 NJL852003 NTH852003 ODD852003 OMZ852003 OWV852003 PGR852003 PQN852003 QAJ852003 QKF852003 QUB852003 RDX852003 RNT852003 RXP852003 SHL852003 SRH852003 TBD852003 TKZ852003 TUV852003 UER852003 UON852003 UYJ852003 VIF852003 VSB852003 WBX852003 WLT852003 WVP852003 JD917539 SZ917539 ACV917539 AMR917539 AWN917539 BGJ917539 BQF917539 CAB917539 CJX917539 CTT917539 DDP917539 DNL917539 DXH917539 EHD917539 EQZ917539 FAV917539 FKR917539 FUN917539 GEJ917539 GOF917539 GYB917539 HHX917539 HRT917539 IBP917539 ILL917539 IVH917539 JFD917539 JOZ917539 JYV917539 KIR917539 KSN917539 LCJ917539 LMF917539 LWB917539 MFX917539 MPT917539 MZP917539 NJL917539 NTH917539 ODD917539 OMZ917539 OWV917539 PGR917539 PQN917539 QAJ917539 QKF917539 QUB917539 RDX917539 RNT917539 RXP917539 SHL917539 SRH917539 TBD917539 TKZ917539 TUV917539 UER917539 UON917539 UYJ917539 VIF917539 VSB917539 WBX917539 WLT917539 WVP917539 JD983075 SZ983075 ACV983075 AMR983075 AWN983075 BGJ983075 BQF983075 CAB983075 CJX983075 CTT983075 DDP983075 DNL983075 DXH983075 EHD983075 EQZ983075 FAV983075 FKR983075 FUN983075 GEJ983075 GOF983075 GYB983075 HHX983075 HRT983075 IBP983075 ILL983075 IVH983075 JFD983075 JOZ983075 JYV983075 KIR983075 KSN983075 LCJ983075 LMF983075 LWB983075 MFX983075 MPT983075 MZP983075 NJL983075 NTH983075 ODD983075 OMZ983075 OWV983075 PGR983075 PQN983075 QAJ983075 QKF983075 QUB983075 RDX983075 RNT983075 RXP983075 SHL983075 SRH983075 TBD983075 TKZ983075 TUV983075 UER983075 UON983075 UYJ983075 VIF983075 VSB983075 WBX983075 WLT983075 WVP983075 WVN31:WVN56 WLR31:WLR56 WBV31:WBV56 VRZ31:VRZ56 VID31:VID56 UYH31:UYH56 UOL31:UOL56 UEP31:UEP56 TUT31:TUT56 TKX31:TKX56 TBB31:TBB56 SRF31:SRF56 SHJ31:SHJ56 RXN31:RXN56 RNR31:RNR56 RDV31:RDV56 QTZ31:QTZ56 QKD31:QKD56 QAH31:QAH56 PQL31:PQL56 PGP31:PGP56 OWT31:OWT56 OMX31:OMX56 ODB31:ODB56 NTF31:NTF56 NJJ31:NJJ56 MZN31:MZN56 MPR31:MPR56 MFV31:MFV56 LVZ31:LVZ56 LMD31:LMD56 LCH31:LCH56 KSL31:KSL56 KIP31:KIP56 JYT31:JYT56 JOX31:JOX56 JFB31:JFB56 IVF31:IVF56 ILJ31:ILJ56 IBN31:IBN56 HRR31:HRR56 HHV31:HHV56 GXZ31:GXZ56 GOD31:GOD56 GEH31:GEH56 FUL31:FUL56 FKP31:FKP56 FAT31:FAT56 EQX31:EQX56 EHB31:EHB56 DXF31:DXF56 DNJ31:DNJ56 DDN31:DDN56 CTR31:CTR56 CJV31:CJV56 BZZ31:BZZ56 BQD31:BQD56 BGH31:BGH56 AWL31:AWL56 AMP31:AMP56 ACT31:ACT56 SX31:SX56 JB31:JB56">
      <formula1>JA31*0.75</formula1>
    </dataValidation>
    <dataValidation type="decimal" operator="lessThan" allowBlank="1" showInputMessage="1" showErrorMessage="1" promptTitle="Tähelepanu!" prompt="Kaudsed kulud moodustavad otsestest kuludest kuni 7%." sqref="JC65570:JE65570 SY65570:TA65570 ACU65570:ACW65570 AMQ65570:AMS65570 AWM65570:AWO65570 BGI65570:BGK65570 BQE65570:BQG65570 CAA65570:CAC65570 CJW65570:CJY65570 CTS65570:CTU65570 DDO65570:DDQ65570 DNK65570:DNM65570 DXG65570:DXI65570 EHC65570:EHE65570 EQY65570:ERA65570 FAU65570:FAW65570 FKQ65570:FKS65570 FUM65570:FUO65570 GEI65570:GEK65570 GOE65570:GOG65570 GYA65570:GYC65570 HHW65570:HHY65570 HRS65570:HRU65570 IBO65570:IBQ65570 ILK65570:ILM65570 IVG65570:IVI65570 JFC65570:JFE65570 JOY65570:JPA65570 JYU65570:JYW65570 KIQ65570:KIS65570 KSM65570:KSO65570 LCI65570:LCK65570 LME65570:LMG65570 LWA65570:LWC65570 MFW65570:MFY65570 MPS65570:MPU65570 MZO65570:MZQ65570 NJK65570:NJM65570 NTG65570:NTI65570 ODC65570:ODE65570 OMY65570:ONA65570 OWU65570:OWW65570 PGQ65570:PGS65570 PQM65570:PQO65570 QAI65570:QAK65570 QKE65570:QKG65570 QUA65570:QUC65570 RDW65570:RDY65570 RNS65570:RNU65570 RXO65570:RXQ65570 SHK65570:SHM65570 SRG65570:SRI65570 TBC65570:TBE65570 TKY65570:TLA65570 TUU65570:TUW65570 UEQ65570:UES65570 UOM65570:UOO65570 UYI65570:UYK65570 VIE65570:VIG65570 VSA65570:VSC65570 WBW65570:WBY65570 WLS65570:WLU65570 WVO65570:WVQ65570 JC131106:JE131106 SY131106:TA131106 ACU131106:ACW131106 AMQ131106:AMS131106 AWM131106:AWO131106 BGI131106:BGK131106 BQE131106:BQG131106 CAA131106:CAC131106 CJW131106:CJY131106 CTS131106:CTU131106 DDO131106:DDQ131106 DNK131106:DNM131106 DXG131106:DXI131106 EHC131106:EHE131106 EQY131106:ERA131106 FAU131106:FAW131106 FKQ131106:FKS131106 FUM131106:FUO131106 GEI131106:GEK131106 GOE131106:GOG131106 GYA131106:GYC131106 HHW131106:HHY131106 HRS131106:HRU131106 IBO131106:IBQ131106 ILK131106:ILM131106 IVG131106:IVI131106 JFC131106:JFE131106 JOY131106:JPA131106 JYU131106:JYW131106 KIQ131106:KIS131106 KSM131106:KSO131106 LCI131106:LCK131106 LME131106:LMG131106 LWA131106:LWC131106 MFW131106:MFY131106 MPS131106:MPU131106 MZO131106:MZQ131106 NJK131106:NJM131106 NTG131106:NTI131106 ODC131106:ODE131106 OMY131106:ONA131106 OWU131106:OWW131106 PGQ131106:PGS131106 PQM131106:PQO131106 QAI131106:QAK131106 QKE131106:QKG131106 QUA131106:QUC131106 RDW131106:RDY131106 RNS131106:RNU131106 RXO131106:RXQ131106 SHK131106:SHM131106 SRG131106:SRI131106 TBC131106:TBE131106 TKY131106:TLA131106 TUU131106:TUW131106 UEQ131106:UES131106 UOM131106:UOO131106 UYI131106:UYK131106 VIE131106:VIG131106 VSA131106:VSC131106 WBW131106:WBY131106 WLS131106:WLU131106 WVO131106:WVQ131106 JC196642:JE196642 SY196642:TA196642 ACU196642:ACW196642 AMQ196642:AMS196642 AWM196642:AWO196642 BGI196642:BGK196642 BQE196642:BQG196642 CAA196642:CAC196642 CJW196642:CJY196642 CTS196642:CTU196642 DDO196642:DDQ196642 DNK196642:DNM196642 DXG196642:DXI196642 EHC196642:EHE196642 EQY196642:ERA196642 FAU196642:FAW196642 FKQ196642:FKS196642 FUM196642:FUO196642 GEI196642:GEK196642 GOE196642:GOG196642 GYA196642:GYC196642 HHW196642:HHY196642 HRS196642:HRU196642 IBO196642:IBQ196642 ILK196642:ILM196642 IVG196642:IVI196642 JFC196642:JFE196642 JOY196642:JPA196642 JYU196642:JYW196642 KIQ196642:KIS196642 KSM196642:KSO196642 LCI196642:LCK196642 LME196642:LMG196642 LWA196642:LWC196642 MFW196642:MFY196642 MPS196642:MPU196642 MZO196642:MZQ196642 NJK196642:NJM196642 NTG196642:NTI196642 ODC196642:ODE196642 OMY196642:ONA196642 OWU196642:OWW196642 PGQ196642:PGS196642 PQM196642:PQO196642 QAI196642:QAK196642 QKE196642:QKG196642 QUA196642:QUC196642 RDW196642:RDY196642 RNS196642:RNU196642 RXO196642:RXQ196642 SHK196642:SHM196642 SRG196642:SRI196642 TBC196642:TBE196642 TKY196642:TLA196642 TUU196642:TUW196642 UEQ196642:UES196642 UOM196642:UOO196642 UYI196642:UYK196642 VIE196642:VIG196642 VSA196642:VSC196642 WBW196642:WBY196642 WLS196642:WLU196642 WVO196642:WVQ196642 JC262178:JE262178 SY262178:TA262178 ACU262178:ACW262178 AMQ262178:AMS262178 AWM262178:AWO262178 BGI262178:BGK262178 BQE262178:BQG262178 CAA262178:CAC262178 CJW262178:CJY262178 CTS262178:CTU262178 DDO262178:DDQ262178 DNK262178:DNM262178 DXG262178:DXI262178 EHC262178:EHE262178 EQY262178:ERA262178 FAU262178:FAW262178 FKQ262178:FKS262178 FUM262178:FUO262178 GEI262178:GEK262178 GOE262178:GOG262178 GYA262178:GYC262178 HHW262178:HHY262178 HRS262178:HRU262178 IBO262178:IBQ262178 ILK262178:ILM262178 IVG262178:IVI262178 JFC262178:JFE262178 JOY262178:JPA262178 JYU262178:JYW262178 KIQ262178:KIS262178 KSM262178:KSO262178 LCI262178:LCK262178 LME262178:LMG262178 LWA262178:LWC262178 MFW262178:MFY262178 MPS262178:MPU262178 MZO262178:MZQ262178 NJK262178:NJM262178 NTG262178:NTI262178 ODC262178:ODE262178 OMY262178:ONA262178 OWU262178:OWW262178 PGQ262178:PGS262178 PQM262178:PQO262178 QAI262178:QAK262178 QKE262178:QKG262178 QUA262178:QUC262178 RDW262178:RDY262178 RNS262178:RNU262178 RXO262178:RXQ262178 SHK262178:SHM262178 SRG262178:SRI262178 TBC262178:TBE262178 TKY262178:TLA262178 TUU262178:TUW262178 UEQ262178:UES262178 UOM262178:UOO262178 UYI262178:UYK262178 VIE262178:VIG262178 VSA262178:VSC262178 WBW262178:WBY262178 WLS262178:WLU262178 WVO262178:WVQ262178 JC327714:JE327714 SY327714:TA327714 ACU327714:ACW327714 AMQ327714:AMS327714 AWM327714:AWO327714 BGI327714:BGK327714 BQE327714:BQG327714 CAA327714:CAC327714 CJW327714:CJY327714 CTS327714:CTU327714 DDO327714:DDQ327714 DNK327714:DNM327714 DXG327714:DXI327714 EHC327714:EHE327714 EQY327714:ERA327714 FAU327714:FAW327714 FKQ327714:FKS327714 FUM327714:FUO327714 GEI327714:GEK327714 GOE327714:GOG327714 GYA327714:GYC327714 HHW327714:HHY327714 HRS327714:HRU327714 IBO327714:IBQ327714 ILK327714:ILM327714 IVG327714:IVI327714 JFC327714:JFE327714 JOY327714:JPA327714 JYU327714:JYW327714 KIQ327714:KIS327714 KSM327714:KSO327714 LCI327714:LCK327714 LME327714:LMG327714 LWA327714:LWC327714 MFW327714:MFY327714 MPS327714:MPU327714 MZO327714:MZQ327714 NJK327714:NJM327714 NTG327714:NTI327714 ODC327714:ODE327714 OMY327714:ONA327714 OWU327714:OWW327714 PGQ327714:PGS327714 PQM327714:PQO327714 QAI327714:QAK327714 QKE327714:QKG327714 QUA327714:QUC327714 RDW327714:RDY327714 RNS327714:RNU327714 RXO327714:RXQ327714 SHK327714:SHM327714 SRG327714:SRI327714 TBC327714:TBE327714 TKY327714:TLA327714 TUU327714:TUW327714 UEQ327714:UES327714 UOM327714:UOO327714 UYI327714:UYK327714 VIE327714:VIG327714 VSA327714:VSC327714 WBW327714:WBY327714 WLS327714:WLU327714 WVO327714:WVQ327714 JC393250:JE393250 SY393250:TA393250 ACU393250:ACW393250 AMQ393250:AMS393250 AWM393250:AWO393250 BGI393250:BGK393250 BQE393250:BQG393250 CAA393250:CAC393250 CJW393250:CJY393250 CTS393250:CTU393250 DDO393250:DDQ393250 DNK393250:DNM393250 DXG393250:DXI393250 EHC393250:EHE393250 EQY393250:ERA393250 FAU393250:FAW393250 FKQ393250:FKS393250 FUM393250:FUO393250 GEI393250:GEK393250 GOE393250:GOG393250 GYA393250:GYC393250 HHW393250:HHY393250 HRS393250:HRU393250 IBO393250:IBQ393250 ILK393250:ILM393250 IVG393250:IVI393250 JFC393250:JFE393250 JOY393250:JPA393250 JYU393250:JYW393250 KIQ393250:KIS393250 KSM393250:KSO393250 LCI393250:LCK393250 LME393250:LMG393250 LWA393250:LWC393250 MFW393250:MFY393250 MPS393250:MPU393250 MZO393250:MZQ393250 NJK393250:NJM393250 NTG393250:NTI393250 ODC393250:ODE393250 OMY393250:ONA393250 OWU393250:OWW393250 PGQ393250:PGS393250 PQM393250:PQO393250 QAI393250:QAK393250 QKE393250:QKG393250 QUA393250:QUC393250 RDW393250:RDY393250 RNS393250:RNU393250 RXO393250:RXQ393250 SHK393250:SHM393250 SRG393250:SRI393250 TBC393250:TBE393250 TKY393250:TLA393250 TUU393250:TUW393250 UEQ393250:UES393250 UOM393250:UOO393250 UYI393250:UYK393250 VIE393250:VIG393250 VSA393250:VSC393250 WBW393250:WBY393250 WLS393250:WLU393250 WVO393250:WVQ393250 JC458786:JE458786 SY458786:TA458786 ACU458786:ACW458786 AMQ458786:AMS458786 AWM458786:AWO458786 BGI458786:BGK458786 BQE458786:BQG458786 CAA458786:CAC458786 CJW458786:CJY458786 CTS458786:CTU458786 DDO458786:DDQ458786 DNK458786:DNM458786 DXG458786:DXI458786 EHC458786:EHE458786 EQY458786:ERA458786 FAU458786:FAW458786 FKQ458786:FKS458786 FUM458786:FUO458786 GEI458786:GEK458786 GOE458786:GOG458786 GYA458786:GYC458786 HHW458786:HHY458786 HRS458786:HRU458786 IBO458786:IBQ458786 ILK458786:ILM458786 IVG458786:IVI458786 JFC458786:JFE458786 JOY458786:JPA458786 JYU458786:JYW458786 KIQ458786:KIS458786 KSM458786:KSO458786 LCI458786:LCK458786 LME458786:LMG458786 LWA458786:LWC458786 MFW458786:MFY458786 MPS458786:MPU458786 MZO458786:MZQ458786 NJK458786:NJM458786 NTG458786:NTI458786 ODC458786:ODE458786 OMY458786:ONA458786 OWU458786:OWW458786 PGQ458786:PGS458786 PQM458786:PQO458786 QAI458786:QAK458786 QKE458786:QKG458786 QUA458786:QUC458786 RDW458786:RDY458786 RNS458786:RNU458786 RXO458786:RXQ458786 SHK458786:SHM458786 SRG458786:SRI458786 TBC458786:TBE458786 TKY458786:TLA458786 TUU458786:TUW458786 UEQ458786:UES458786 UOM458786:UOO458786 UYI458786:UYK458786 VIE458786:VIG458786 VSA458786:VSC458786 WBW458786:WBY458786 WLS458786:WLU458786 WVO458786:WVQ458786 JC524322:JE524322 SY524322:TA524322 ACU524322:ACW524322 AMQ524322:AMS524322 AWM524322:AWO524322 BGI524322:BGK524322 BQE524322:BQG524322 CAA524322:CAC524322 CJW524322:CJY524322 CTS524322:CTU524322 DDO524322:DDQ524322 DNK524322:DNM524322 DXG524322:DXI524322 EHC524322:EHE524322 EQY524322:ERA524322 FAU524322:FAW524322 FKQ524322:FKS524322 FUM524322:FUO524322 GEI524322:GEK524322 GOE524322:GOG524322 GYA524322:GYC524322 HHW524322:HHY524322 HRS524322:HRU524322 IBO524322:IBQ524322 ILK524322:ILM524322 IVG524322:IVI524322 JFC524322:JFE524322 JOY524322:JPA524322 JYU524322:JYW524322 KIQ524322:KIS524322 KSM524322:KSO524322 LCI524322:LCK524322 LME524322:LMG524322 LWA524322:LWC524322 MFW524322:MFY524322 MPS524322:MPU524322 MZO524322:MZQ524322 NJK524322:NJM524322 NTG524322:NTI524322 ODC524322:ODE524322 OMY524322:ONA524322 OWU524322:OWW524322 PGQ524322:PGS524322 PQM524322:PQO524322 QAI524322:QAK524322 QKE524322:QKG524322 QUA524322:QUC524322 RDW524322:RDY524322 RNS524322:RNU524322 RXO524322:RXQ524322 SHK524322:SHM524322 SRG524322:SRI524322 TBC524322:TBE524322 TKY524322:TLA524322 TUU524322:TUW524322 UEQ524322:UES524322 UOM524322:UOO524322 UYI524322:UYK524322 VIE524322:VIG524322 VSA524322:VSC524322 WBW524322:WBY524322 WLS524322:WLU524322 WVO524322:WVQ524322 JC589858:JE589858 SY589858:TA589858 ACU589858:ACW589858 AMQ589858:AMS589858 AWM589858:AWO589858 BGI589858:BGK589858 BQE589858:BQG589858 CAA589858:CAC589858 CJW589858:CJY589858 CTS589858:CTU589858 DDO589858:DDQ589858 DNK589858:DNM589858 DXG589858:DXI589858 EHC589858:EHE589858 EQY589858:ERA589858 FAU589858:FAW589858 FKQ589858:FKS589858 FUM589858:FUO589858 GEI589858:GEK589858 GOE589858:GOG589858 GYA589858:GYC589858 HHW589858:HHY589858 HRS589858:HRU589858 IBO589858:IBQ589858 ILK589858:ILM589858 IVG589858:IVI589858 JFC589858:JFE589858 JOY589858:JPA589858 JYU589858:JYW589858 KIQ589858:KIS589858 KSM589858:KSO589858 LCI589858:LCK589858 LME589858:LMG589858 LWA589858:LWC589858 MFW589858:MFY589858 MPS589858:MPU589858 MZO589858:MZQ589858 NJK589858:NJM589858 NTG589858:NTI589858 ODC589858:ODE589858 OMY589858:ONA589858 OWU589858:OWW589858 PGQ589858:PGS589858 PQM589858:PQO589858 QAI589858:QAK589858 QKE589858:QKG589858 QUA589858:QUC589858 RDW589858:RDY589858 RNS589858:RNU589858 RXO589858:RXQ589858 SHK589858:SHM589858 SRG589858:SRI589858 TBC589858:TBE589858 TKY589858:TLA589858 TUU589858:TUW589858 UEQ589858:UES589858 UOM589858:UOO589858 UYI589858:UYK589858 VIE589858:VIG589858 VSA589858:VSC589858 WBW589858:WBY589858 WLS589858:WLU589858 WVO589858:WVQ589858 JC655394:JE655394 SY655394:TA655394 ACU655394:ACW655394 AMQ655394:AMS655394 AWM655394:AWO655394 BGI655394:BGK655394 BQE655394:BQG655394 CAA655394:CAC655394 CJW655394:CJY655394 CTS655394:CTU655394 DDO655394:DDQ655394 DNK655394:DNM655394 DXG655394:DXI655394 EHC655394:EHE655394 EQY655394:ERA655394 FAU655394:FAW655394 FKQ655394:FKS655394 FUM655394:FUO655394 GEI655394:GEK655394 GOE655394:GOG655394 GYA655394:GYC655394 HHW655394:HHY655394 HRS655394:HRU655394 IBO655394:IBQ655394 ILK655394:ILM655394 IVG655394:IVI655394 JFC655394:JFE655394 JOY655394:JPA655394 JYU655394:JYW655394 KIQ655394:KIS655394 KSM655394:KSO655394 LCI655394:LCK655394 LME655394:LMG655394 LWA655394:LWC655394 MFW655394:MFY655394 MPS655394:MPU655394 MZO655394:MZQ655394 NJK655394:NJM655394 NTG655394:NTI655394 ODC655394:ODE655394 OMY655394:ONA655394 OWU655394:OWW655394 PGQ655394:PGS655394 PQM655394:PQO655394 QAI655394:QAK655394 QKE655394:QKG655394 QUA655394:QUC655394 RDW655394:RDY655394 RNS655394:RNU655394 RXO655394:RXQ655394 SHK655394:SHM655394 SRG655394:SRI655394 TBC655394:TBE655394 TKY655394:TLA655394 TUU655394:TUW655394 UEQ655394:UES655394 UOM655394:UOO655394 UYI655394:UYK655394 VIE655394:VIG655394 VSA655394:VSC655394 WBW655394:WBY655394 WLS655394:WLU655394 WVO655394:WVQ655394 JC720930:JE720930 SY720930:TA720930 ACU720930:ACW720930 AMQ720930:AMS720930 AWM720930:AWO720930 BGI720930:BGK720930 BQE720930:BQG720930 CAA720930:CAC720930 CJW720930:CJY720930 CTS720930:CTU720930 DDO720930:DDQ720930 DNK720930:DNM720930 DXG720930:DXI720930 EHC720930:EHE720930 EQY720930:ERA720930 FAU720930:FAW720930 FKQ720930:FKS720930 FUM720930:FUO720930 GEI720930:GEK720930 GOE720930:GOG720930 GYA720930:GYC720930 HHW720930:HHY720930 HRS720930:HRU720930 IBO720930:IBQ720930 ILK720930:ILM720930 IVG720930:IVI720930 JFC720930:JFE720930 JOY720930:JPA720930 JYU720930:JYW720930 KIQ720930:KIS720930 KSM720930:KSO720930 LCI720930:LCK720930 LME720930:LMG720930 LWA720930:LWC720930 MFW720930:MFY720930 MPS720930:MPU720930 MZO720930:MZQ720930 NJK720930:NJM720930 NTG720930:NTI720930 ODC720930:ODE720930 OMY720930:ONA720930 OWU720930:OWW720930 PGQ720930:PGS720930 PQM720930:PQO720930 QAI720930:QAK720930 QKE720930:QKG720930 QUA720930:QUC720930 RDW720930:RDY720930 RNS720930:RNU720930 RXO720930:RXQ720930 SHK720930:SHM720930 SRG720930:SRI720930 TBC720930:TBE720930 TKY720930:TLA720930 TUU720930:TUW720930 UEQ720930:UES720930 UOM720930:UOO720930 UYI720930:UYK720930 VIE720930:VIG720930 VSA720930:VSC720930 WBW720930:WBY720930 WLS720930:WLU720930 WVO720930:WVQ720930 JC786466:JE786466 SY786466:TA786466 ACU786466:ACW786466 AMQ786466:AMS786466 AWM786466:AWO786466 BGI786466:BGK786466 BQE786466:BQG786466 CAA786466:CAC786466 CJW786466:CJY786466 CTS786466:CTU786466 DDO786466:DDQ786466 DNK786466:DNM786466 DXG786466:DXI786466 EHC786466:EHE786466 EQY786466:ERA786466 FAU786466:FAW786466 FKQ786466:FKS786466 FUM786466:FUO786466 GEI786466:GEK786466 GOE786466:GOG786466 GYA786466:GYC786466 HHW786466:HHY786466 HRS786466:HRU786466 IBO786466:IBQ786466 ILK786466:ILM786466 IVG786466:IVI786466 JFC786466:JFE786466 JOY786466:JPA786466 JYU786466:JYW786466 KIQ786466:KIS786466 KSM786466:KSO786466 LCI786466:LCK786466 LME786466:LMG786466 LWA786466:LWC786466 MFW786466:MFY786466 MPS786466:MPU786466 MZO786466:MZQ786466 NJK786466:NJM786466 NTG786466:NTI786466 ODC786466:ODE786466 OMY786466:ONA786466 OWU786466:OWW786466 PGQ786466:PGS786466 PQM786466:PQO786466 QAI786466:QAK786466 QKE786466:QKG786466 QUA786466:QUC786466 RDW786466:RDY786466 RNS786466:RNU786466 RXO786466:RXQ786466 SHK786466:SHM786466 SRG786466:SRI786466 TBC786466:TBE786466 TKY786466:TLA786466 TUU786466:TUW786466 UEQ786466:UES786466 UOM786466:UOO786466 UYI786466:UYK786466 VIE786466:VIG786466 VSA786466:VSC786466 WBW786466:WBY786466 WLS786466:WLU786466 WVO786466:WVQ786466 JC852002:JE852002 SY852002:TA852002 ACU852002:ACW852002 AMQ852002:AMS852002 AWM852002:AWO852002 BGI852002:BGK852002 BQE852002:BQG852002 CAA852002:CAC852002 CJW852002:CJY852002 CTS852002:CTU852002 DDO852002:DDQ852002 DNK852002:DNM852002 DXG852002:DXI852002 EHC852002:EHE852002 EQY852002:ERA852002 FAU852002:FAW852002 FKQ852002:FKS852002 FUM852002:FUO852002 GEI852002:GEK852002 GOE852002:GOG852002 GYA852002:GYC852002 HHW852002:HHY852002 HRS852002:HRU852002 IBO852002:IBQ852002 ILK852002:ILM852002 IVG852002:IVI852002 JFC852002:JFE852002 JOY852002:JPA852002 JYU852002:JYW852002 KIQ852002:KIS852002 KSM852002:KSO852002 LCI852002:LCK852002 LME852002:LMG852002 LWA852002:LWC852002 MFW852002:MFY852002 MPS852002:MPU852002 MZO852002:MZQ852002 NJK852002:NJM852002 NTG852002:NTI852002 ODC852002:ODE852002 OMY852002:ONA852002 OWU852002:OWW852002 PGQ852002:PGS852002 PQM852002:PQO852002 QAI852002:QAK852002 QKE852002:QKG852002 QUA852002:QUC852002 RDW852002:RDY852002 RNS852002:RNU852002 RXO852002:RXQ852002 SHK852002:SHM852002 SRG852002:SRI852002 TBC852002:TBE852002 TKY852002:TLA852002 TUU852002:TUW852002 UEQ852002:UES852002 UOM852002:UOO852002 UYI852002:UYK852002 VIE852002:VIG852002 VSA852002:VSC852002 WBW852002:WBY852002 WLS852002:WLU852002 WVO852002:WVQ852002 JC917538:JE917538 SY917538:TA917538 ACU917538:ACW917538 AMQ917538:AMS917538 AWM917538:AWO917538 BGI917538:BGK917538 BQE917538:BQG917538 CAA917538:CAC917538 CJW917538:CJY917538 CTS917538:CTU917538 DDO917538:DDQ917538 DNK917538:DNM917538 DXG917538:DXI917538 EHC917538:EHE917538 EQY917538:ERA917538 FAU917538:FAW917538 FKQ917538:FKS917538 FUM917538:FUO917538 GEI917538:GEK917538 GOE917538:GOG917538 GYA917538:GYC917538 HHW917538:HHY917538 HRS917538:HRU917538 IBO917538:IBQ917538 ILK917538:ILM917538 IVG917538:IVI917538 JFC917538:JFE917538 JOY917538:JPA917538 JYU917538:JYW917538 KIQ917538:KIS917538 KSM917538:KSO917538 LCI917538:LCK917538 LME917538:LMG917538 LWA917538:LWC917538 MFW917538:MFY917538 MPS917538:MPU917538 MZO917538:MZQ917538 NJK917538:NJM917538 NTG917538:NTI917538 ODC917538:ODE917538 OMY917538:ONA917538 OWU917538:OWW917538 PGQ917538:PGS917538 PQM917538:PQO917538 QAI917538:QAK917538 QKE917538:QKG917538 QUA917538:QUC917538 RDW917538:RDY917538 RNS917538:RNU917538 RXO917538:RXQ917538 SHK917538:SHM917538 SRG917538:SRI917538 TBC917538:TBE917538 TKY917538:TLA917538 TUU917538:TUW917538 UEQ917538:UES917538 UOM917538:UOO917538 UYI917538:UYK917538 VIE917538:VIG917538 VSA917538:VSC917538 WBW917538:WBY917538 WLS917538:WLU917538 WVO917538:WVQ917538 JC983074:JE983074 SY983074:TA983074 ACU983074:ACW983074 AMQ983074:AMS983074 AWM983074:AWO983074 BGI983074:BGK983074 BQE983074:BQG983074 CAA983074:CAC983074 CJW983074:CJY983074 CTS983074:CTU983074 DDO983074:DDQ983074 DNK983074:DNM983074 DXG983074:DXI983074 EHC983074:EHE983074 EQY983074:ERA983074 FAU983074:FAW983074 FKQ983074:FKS983074 FUM983074:FUO983074 GEI983074:GEK983074 GOE983074:GOG983074 GYA983074:GYC983074 HHW983074:HHY983074 HRS983074:HRU983074 IBO983074:IBQ983074 ILK983074:ILM983074 IVG983074:IVI983074 JFC983074:JFE983074 JOY983074:JPA983074 JYU983074:JYW983074 KIQ983074:KIS983074 KSM983074:KSO983074 LCI983074:LCK983074 LME983074:LMG983074 LWA983074:LWC983074 MFW983074:MFY983074 MPS983074:MPU983074 MZO983074:MZQ983074 NJK983074:NJM983074 NTG983074:NTI983074 ODC983074:ODE983074 OMY983074:ONA983074 OWU983074:OWW983074 PGQ983074:PGS983074 PQM983074:PQO983074 QAI983074:QAK983074 QKE983074:QKG983074 QUA983074:QUC983074 RDW983074:RDY983074 RNS983074:RNU983074 RXO983074:RXQ983074 SHK983074:SHM983074 SRG983074:SRI983074 TBC983074:TBE983074 TKY983074:TLA983074 TUU983074:TUW983074 UEQ983074:UES983074 UOM983074:UOO983074 UYI983074:UYK983074 VIE983074:VIG983074 VSA983074:VSC983074 WBW983074:WBY983074 WLS983074:WLU983074 WVO983074:WVQ983074 H65570:I65570 H983074:I983074 H917538:I917538 H852002:I852002 H786466:I786466 H720930:I720930 H655394:I655394 H589858:I589858 H524322:I524322 H458786:I458786 H393250:I393250 H327714:I327714 H262178:I262178 H196642:I196642 H131106:I131106">
      <formula1>(0.07*H65568)/1</formula1>
    </dataValidation>
    <dataValidation type="decimal" operator="lessThan" allowBlank="1" showInputMessage="1" showErrorMessage="1" promptTitle="Tähelepanu!" prompt="SiM toetus on kuni 25% projekti kogukuludest." sqref="I131107 I65571 I983075 I917539 I852003 I786467 I720931 I655395 I589859 I524323 I458787 I393251 I327715 I262179 I196643">
      <formula1>H65571*0.25</formula1>
    </dataValidation>
    <dataValidation type="decimal" operator="equal" allowBlank="1" showInputMessage="1" showErrorMessage="1" promptTitle="Tähelepanu!" prompt="Kogusumma peab olema võrdne projekti kogukuludega." sqref="C55:C56">
      <formula1>H88</formula1>
    </dataValidation>
    <dataValidation operator="equal" allowBlank="1" showErrorMessage="1" promptTitle="Tähelepanu!" prompt="AMIF tulu peab võrduma AMIF kuluga." sqref="B12"/>
    <dataValidation type="list" allowBlank="1" showInputMessage="1" showErrorMessage="1" errorTitle="Tähelepanu!" error="Vali ühik nimekirjast" promptTitle="Tähelepanu!" prompt="Vali ühik nimekirjast" sqref="D61:D63">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2,5%." sqref="G80">
      <formula1>ROUND(G79*7%,2)</formula1>
    </dataValidation>
    <dataValidation type="decimal" allowBlank="1" showInputMessage="1" showErrorMessage="1" errorTitle="Tähelepanu!" error="AMIF toetuse osakaal ei saa olla suurem kui 75%" promptTitle="Tähelepanu!" prompt="ISF toetuse osakaal ei saa olla suurem kui 75%" sqref="D13">
      <formula1>0</formula1>
      <formula2>75</formula2>
    </dataValidation>
    <dataValidation type="decimal" operator="equal" allowBlank="1" showInputMessage="1" showErrorMessage="1" errorTitle="Tähelepanu!" error="Tervik peab olema 100%" promptTitle="Tähelepanu!" prompt="Osakaalude summa peab olema 100%" sqref="D18">
      <formula1>100</formula1>
    </dataValidation>
    <dataValidation type="decimal" operator="equal" allowBlank="1" showInputMessage="1" showErrorMessage="1" sqref="C18">
      <formula1>D30</formula1>
    </dataValidation>
    <dataValidation type="custom" allowBlank="1" showInputMessage="1" showErrorMessage="1" sqref="D14">
      <formula1>IF(SUM(D13:D17)&gt;100," ",100-(D13+D15+D16+D17))</formula1>
    </dataValidation>
  </dataValidations>
  <pageMargins left="0.7" right="0.7" top="0.75" bottom="0.75" header="0.3" footer="0.3"/>
  <pageSetup paperSize="9" scale="80" fitToHeight="0" orientation="landscape"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17" t="s">
        <v>20</v>
      </c>
    </row>
    <row r="2" spans="1:1" ht="15.75" x14ac:dyDescent="0.25">
      <c r="A2" s="17" t="s">
        <v>21</v>
      </c>
    </row>
    <row r="3" spans="1:1" ht="15.75" x14ac:dyDescent="0.25">
      <c r="A3" s="17" t="s">
        <v>22</v>
      </c>
    </row>
    <row r="6" spans="1:1" ht="15.75" x14ac:dyDescent="0.25">
      <c r="A6" s="17" t="s">
        <v>30</v>
      </c>
    </row>
    <row r="7" spans="1:1" ht="15.75" x14ac:dyDescent="0.25">
      <c r="A7" s="17" t="s">
        <v>79</v>
      </c>
    </row>
    <row r="8" spans="1:1" s="13" customFormat="1" ht="15.75" x14ac:dyDescent="0.25">
      <c r="A8" s="17" t="s">
        <v>48</v>
      </c>
    </row>
    <row r="9" spans="1:1" ht="15.75" x14ac:dyDescent="0.25">
      <c r="A9" s="17" t="s">
        <v>49</v>
      </c>
    </row>
    <row r="12" spans="1:1" ht="15.75" x14ac:dyDescent="0.25">
      <c r="A12" s="17" t="s">
        <v>72</v>
      </c>
    </row>
    <row r="13" spans="1:1" ht="15.75" x14ac:dyDescent="0.25">
      <c r="A13" s="17" t="s">
        <v>73</v>
      </c>
    </row>
    <row r="14" spans="1:1" ht="15.75" x14ac:dyDescent="0.25">
      <c r="A14" s="17" t="s">
        <v>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pageSetUpPr fitToPage="1"/>
  </sheetPr>
  <dimension ref="A1:K45"/>
  <sheetViews>
    <sheetView topLeftCell="A10" workbookViewId="0">
      <selection activeCell="C19" sqref="C19"/>
    </sheetView>
  </sheetViews>
  <sheetFormatPr defaultRowHeight="15" x14ac:dyDescent="0.25"/>
  <cols>
    <col min="1" max="1" width="4.28515625" style="13" customWidth="1"/>
    <col min="2" max="2" width="7" customWidth="1"/>
    <col min="3" max="3" width="36.28515625" customWidth="1"/>
    <col min="4" max="4" width="15.140625" customWidth="1"/>
    <col min="5" max="5" width="20.28515625" customWidth="1"/>
    <col min="6" max="6" width="17.42578125" customWidth="1"/>
    <col min="7" max="7" width="20" customWidth="1"/>
    <col min="8" max="8" width="15.140625" customWidth="1"/>
    <col min="9" max="9" width="17" customWidth="1"/>
    <col min="10" max="10" width="27" customWidth="1"/>
    <col min="11" max="11" width="11.85546875" customWidth="1"/>
  </cols>
  <sheetData>
    <row r="1" spans="2:11" s="13" customFormat="1" ht="15.75" x14ac:dyDescent="0.25">
      <c r="B1" s="27" t="str">
        <f>IF(H22=0,"",IF(H22=100,"","Tähelepanu! Tabel 1. Projekti maksumus ja tulud allikate lõikes (EUR), osakaalude summa ei moodusta 100%"))</f>
        <v/>
      </c>
      <c r="C1" s="17"/>
      <c r="D1" s="17"/>
      <c r="E1" s="17"/>
      <c r="F1" s="17"/>
      <c r="G1" s="17"/>
    </row>
    <row r="2" spans="2:11" s="13" customFormat="1" ht="15.75" x14ac:dyDescent="0.25">
      <c r="B2" s="27" t="str">
        <f>IF(E22=E37,"","Tähelepanu! Tabel 1. Projekti maksumus ja tulud allikate lõikes (EUR). Projekti tegelikud tulud kokku ei ole võrdne projekti tegelike kuludega.")</f>
        <v/>
      </c>
      <c r="C2" s="17"/>
      <c r="D2" s="17"/>
      <c r="E2" s="17"/>
      <c r="F2" s="17"/>
      <c r="G2" s="17"/>
    </row>
    <row r="3" spans="2:11" s="13" customFormat="1" ht="22.5" customHeight="1" x14ac:dyDescent="0.25">
      <c r="B3" s="27" t="str">
        <f>IF(D45=E37,"","Tähelepanu! Tabel 3. Projekti kulud meetmete lõikes (EUR) kokku ei ole võrdne Tabel 2. Kuluaruande koond tegelikud kulud kokku")</f>
        <v/>
      </c>
      <c r="C3" s="17"/>
      <c r="D3" s="17"/>
      <c r="E3" s="30"/>
      <c r="F3" s="17"/>
      <c r="G3" s="17"/>
    </row>
    <row r="4" spans="2:11" s="13" customFormat="1" ht="15.75" x14ac:dyDescent="0.25">
      <c r="B4" s="3" t="s">
        <v>61</v>
      </c>
      <c r="C4" s="17"/>
      <c r="D4" s="17"/>
      <c r="E4" s="17"/>
      <c r="F4" s="17"/>
      <c r="G4" s="17"/>
    </row>
    <row r="5" spans="2:11" s="13" customFormat="1" ht="15.75" x14ac:dyDescent="0.25">
      <c r="B5" s="30" t="s">
        <v>37</v>
      </c>
      <c r="C5" s="25"/>
      <c r="D5" s="25"/>
      <c r="E5" s="25"/>
      <c r="F5" s="25"/>
      <c r="G5" s="25"/>
    </row>
    <row r="6" spans="2:11" s="13" customFormat="1" ht="15.75" x14ac:dyDescent="0.25">
      <c r="B6" s="30" t="s">
        <v>139</v>
      </c>
      <c r="C6" s="25"/>
      <c r="D6" s="25"/>
      <c r="E6" s="25"/>
      <c r="F6" s="25"/>
      <c r="G6" s="25"/>
    </row>
    <row r="7" spans="2:11" s="13" customFormat="1" ht="15.75" x14ac:dyDescent="0.25">
      <c r="B7" s="30" t="s">
        <v>138</v>
      </c>
      <c r="C7" s="25"/>
      <c r="D7" s="25"/>
      <c r="E7" s="25"/>
      <c r="F7" s="25"/>
      <c r="G7" s="25"/>
    </row>
    <row r="8" spans="2:11" ht="15.75" x14ac:dyDescent="0.25">
      <c r="B8" s="30" t="s">
        <v>38</v>
      </c>
      <c r="C8" s="25"/>
      <c r="D8" s="25"/>
      <c r="E8" s="25"/>
      <c r="F8" s="25"/>
      <c r="G8" s="25"/>
    </row>
    <row r="9" spans="2:11" s="13" customFormat="1" ht="15.75" x14ac:dyDescent="0.25">
      <c r="B9" s="30" t="s">
        <v>144</v>
      </c>
      <c r="C9" s="25"/>
      <c r="D9" s="29"/>
      <c r="E9" s="29"/>
      <c r="F9" s="29"/>
      <c r="G9" s="29"/>
      <c r="H9" s="49"/>
    </row>
    <row r="10" spans="2:11" s="13" customFormat="1" ht="15.75" x14ac:dyDescent="0.25">
      <c r="B10" s="30"/>
      <c r="C10" s="25"/>
      <c r="D10" s="29"/>
      <c r="E10" s="29"/>
      <c r="F10" s="29"/>
      <c r="G10" s="29"/>
      <c r="H10" s="49"/>
    </row>
    <row r="11" spans="2:11" s="13" customFormat="1" ht="15.75" x14ac:dyDescent="0.25">
      <c r="B11" s="49"/>
      <c r="C11"/>
      <c r="D11" s="29"/>
      <c r="E11" s="29"/>
      <c r="F11" s="29"/>
      <c r="G11" s="29"/>
      <c r="H11" s="49"/>
    </row>
    <row r="12" spans="2:11" x14ac:dyDescent="0.25">
      <c r="B12" s="49" t="s">
        <v>66</v>
      </c>
    </row>
    <row r="13" spans="2:11" ht="15.75" x14ac:dyDescent="0.25">
      <c r="B13" s="31"/>
      <c r="C13" s="32"/>
      <c r="D13" s="32"/>
      <c r="E13" s="159" t="s">
        <v>118</v>
      </c>
      <c r="F13" s="159"/>
      <c r="G13" s="159"/>
      <c r="H13" s="159"/>
      <c r="I13" s="159"/>
      <c r="J13" s="159"/>
      <c r="K13" s="136" t="s">
        <v>50</v>
      </c>
    </row>
    <row r="14" spans="2:11" ht="15.75" x14ac:dyDescent="0.25">
      <c r="B14" s="31"/>
      <c r="C14" s="32"/>
      <c r="D14" s="32"/>
      <c r="E14" s="157" t="s">
        <v>68</v>
      </c>
      <c r="F14" s="50" t="s">
        <v>62</v>
      </c>
      <c r="G14" s="139" t="s">
        <v>68</v>
      </c>
      <c r="H14" s="50" t="s">
        <v>63</v>
      </c>
      <c r="I14" s="139" t="s">
        <v>68</v>
      </c>
      <c r="J14" s="50" t="s">
        <v>64</v>
      </c>
      <c r="K14" s="137"/>
    </row>
    <row r="15" spans="2:11" ht="15.75" x14ac:dyDescent="0.25">
      <c r="B15" s="31"/>
      <c r="C15" s="32" t="s">
        <v>11</v>
      </c>
      <c r="D15" s="32" t="s">
        <v>15</v>
      </c>
      <c r="E15" s="158"/>
      <c r="F15" s="50" t="s">
        <v>117</v>
      </c>
      <c r="G15" s="140"/>
      <c r="H15" s="50" t="s">
        <v>117</v>
      </c>
      <c r="I15" s="140"/>
      <c r="J15" s="50" t="s">
        <v>117</v>
      </c>
      <c r="K15" s="138"/>
    </row>
    <row r="16" spans="2:11" ht="15.75" x14ac:dyDescent="0.25">
      <c r="B16" s="35">
        <v>1</v>
      </c>
      <c r="C16" s="36" t="s">
        <v>88</v>
      </c>
      <c r="D16" s="60">
        <f>Eelarve!C13</f>
        <v>71822.23</v>
      </c>
      <c r="E16" s="37" t="s">
        <v>80</v>
      </c>
      <c r="F16" s="60"/>
      <c r="G16" s="37" t="s">
        <v>80</v>
      </c>
      <c r="H16" s="60"/>
      <c r="I16" s="37" t="s">
        <v>80</v>
      </c>
      <c r="J16" s="60">
        <f>D16-F16-H16</f>
        <v>71822.23</v>
      </c>
      <c r="K16" s="67">
        <f>Eelarve!D13</f>
        <v>75</v>
      </c>
    </row>
    <row r="17" spans="2:11" ht="15.75" x14ac:dyDescent="0.25">
      <c r="B17" s="35">
        <v>2</v>
      </c>
      <c r="C17" s="36" t="s">
        <v>13</v>
      </c>
      <c r="D17" s="60">
        <f>Eelarve!C14</f>
        <v>23940.75</v>
      </c>
      <c r="E17" s="37" t="s">
        <v>81</v>
      </c>
      <c r="F17" s="60"/>
      <c r="G17" s="37" t="s">
        <v>81</v>
      </c>
      <c r="H17" s="60"/>
      <c r="I17" s="37" t="s">
        <v>81</v>
      </c>
      <c r="J17" s="60">
        <f>D17-F17-H17</f>
        <v>23940.75</v>
      </c>
      <c r="K17" s="67">
        <f>Eelarve!D14</f>
        <v>25</v>
      </c>
    </row>
    <row r="18" spans="2:11" ht="15.75" x14ac:dyDescent="0.25">
      <c r="B18" s="35">
        <v>3</v>
      </c>
      <c r="C18" s="36" t="s">
        <v>142</v>
      </c>
      <c r="D18" s="60">
        <f>Eelarve!C15</f>
        <v>0</v>
      </c>
      <c r="E18" s="37"/>
      <c r="F18" s="60"/>
      <c r="G18" s="37"/>
      <c r="H18" s="60"/>
      <c r="I18" s="37"/>
      <c r="J18" s="60">
        <f>D18-F18-H18</f>
        <v>0</v>
      </c>
      <c r="K18" s="67">
        <f>Eelarve!D15</f>
        <v>0</v>
      </c>
    </row>
    <row r="19" spans="2:11" ht="15.75" x14ac:dyDescent="0.25">
      <c r="B19" s="35">
        <v>4</v>
      </c>
      <c r="C19" s="36" t="s">
        <v>14</v>
      </c>
      <c r="D19" s="60">
        <f>Eelarve!C16</f>
        <v>0</v>
      </c>
      <c r="E19" s="37"/>
      <c r="F19" s="60"/>
      <c r="G19" s="37"/>
      <c r="H19" s="60"/>
      <c r="I19" s="37"/>
      <c r="J19" s="60">
        <f>D19-F19-H19</f>
        <v>0</v>
      </c>
      <c r="K19" s="67">
        <f>Eelarve!D16</f>
        <v>0</v>
      </c>
    </row>
    <row r="20" spans="2:11" ht="15.75" x14ac:dyDescent="0.25">
      <c r="B20" s="35">
        <v>5</v>
      </c>
      <c r="C20" s="36" t="s">
        <v>40</v>
      </c>
      <c r="D20" s="60">
        <f>Eelarve!C17</f>
        <v>0</v>
      </c>
      <c r="E20" s="37"/>
      <c r="F20" s="60"/>
      <c r="G20" s="37"/>
      <c r="H20" s="60"/>
      <c r="I20" s="37"/>
      <c r="J20" s="60">
        <f>D20-F20-H20</f>
        <v>0</v>
      </c>
      <c r="K20" s="67">
        <f>Eelarve!D17</f>
        <v>0</v>
      </c>
    </row>
    <row r="21" spans="2:11" ht="15.75" x14ac:dyDescent="0.25">
      <c r="B21" s="150" t="s">
        <v>52</v>
      </c>
      <c r="C21" s="151"/>
      <c r="D21" s="42">
        <f>SUM(D16:D20)</f>
        <v>95762.98</v>
      </c>
      <c r="E21" s="38"/>
      <c r="F21" s="42">
        <f>SUM(F16:F20)</f>
        <v>0</v>
      </c>
      <c r="G21" s="38"/>
      <c r="H21" s="42">
        <f>SUM(H16:H20)</f>
        <v>0</v>
      </c>
      <c r="I21" s="38"/>
      <c r="J21" s="42">
        <f>SUM(J16:J20)</f>
        <v>95762.98</v>
      </c>
      <c r="K21" s="42">
        <f>SUM(K16:K20)</f>
        <v>100</v>
      </c>
    </row>
    <row r="22" spans="2:11" x14ac:dyDescent="0.25">
      <c r="B22" t="s">
        <v>119</v>
      </c>
    </row>
    <row r="23" spans="2:11" s="13" customFormat="1" x14ac:dyDescent="0.25"/>
    <row r="24" spans="2:11" x14ac:dyDescent="0.25">
      <c r="B24" s="49" t="s">
        <v>67</v>
      </c>
    </row>
    <row r="25" spans="2:11" ht="15.75" x14ac:dyDescent="0.25">
      <c r="B25" s="144" t="s">
        <v>11</v>
      </c>
      <c r="C25" s="145"/>
      <c r="D25" s="141" t="s">
        <v>15</v>
      </c>
      <c r="E25" s="154" t="s">
        <v>118</v>
      </c>
      <c r="F25" s="155"/>
      <c r="G25" s="155"/>
      <c r="H25" s="155"/>
      <c r="I25" s="156"/>
      <c r="J25" s="141" t="s">
        <v>50</v>
      </c>
    </row>
    <row r="26" spans="2:11" ht="15.75" x14ac:dyDescent="0.25">
      <c r="B26" s="146"/>
      <c r="C26" s="147"/>
      <c r="D26" s="142"/>
      <c r="E26" s="152" t="s">
        <v>62</v>
      </c>
      <c r="F26" s="153"/>
      <c r="G26" s="152" t="s">
        <v>63</v>
      </c>
      <c r="H26" s="153"/>
      <c r="I26" s="53" t="s">
        <v>140</v>
      </c>
      <c r="J26" s="142"/>
    </row>
    <row r="27" spans="2:11" ht="36" customHeight="1" x14ac:dyDescent="0.25">
      <c r="B27" s="148"/>
      <c r="C27" s="149"/>
      <c r="D27" s="143"/>
      <c r="E27" s="33" t="s">
        <v>65</v>
      </c>
      <c r="F27" s="52" t="s">
        <v>12</v>
      </c>
      <c r="G27" s="51" t="s">
        <v>65</v>
      </c>
      <c r="H27" s="52" t="s">
        <v>12</v>
      </c>
      <c r="I27" s="54" t="s">
        <v>12</v>
      </c>
      <c r="J27" s="143"/>
    </row>
    <row r="28" spans="2:11" ht="15.75" x14ac:dyDescent="0.25">
      <c r="B28" s="35">
        <v>1</v>
      </c>
      <c r="C28" s="36" t="s">
        <v>88</v>
      </c>
      <c r="D28" s="60">
        <f>F28+H28</f>
        <v>0</v>
      </c>
      <c r="E28" s="24"/>
      <c r="F28" s="64"/>
      <c r="G28" s="24"/>
      <c r="H28" s="64"/>
      <c r="I28" s="68">
        <f>IF(H28="",0,'KULUARUANDE KOOND'!D15-Maksetaotlus!F28-Maksetaotlus!H28)</f>
        <v>0</v>
      </c>
      <c r="J28" s="67">
        <f>Eelarve!D13</f>
        <v>75</v>
      </c>
    </row>
    <row r="29" spans="2:11" ht="15.75" x14ac:dyDescent="0.25">
      <c r="B29" s="35">
        <v>2</v>
      </c>
      <c r="C29" s="36" t="s">
        <v>13</v>
      </c>
      <c r="D29" s="60">
        <f t="shared" ref="D29:D31" si="0">F29+H29</f>
        <v>0</v>
      </c>
      <c r="E29" s="24"/>
      <c r="F29" s="64"/>
      <c r="G29" s="24"/>
      <c r="H29" s="64"/>
      <c r="I29" s="68">
        <f>IF(H29="",0,'KULUARUANDE KOOND'!D16-Maksetaotlus!F29-Maksetaotlus!H29)</f>
        <v>0</v>
      </c>
      <c r="J29" s="67">
        <f>Eelarve!D14</f>
        <v>25</v>
      </c>
    </row>
    <row r="30" spans="2:11" ht="15.75" x14ac:dyDescent="0.25">
      <c r="B30" s="35">
        <v>3</v>
      </c>
      <c r="C30" s="36" t="s">
        <v>142</v>
      </c>
      <c r="D30" s="60">
        <f t="shared" si="0"/>
        <v>0</v>
      </c>
      <c r="E30" s="24"/>
      <c r="F30" s="64"/>
      <c r="G30" s="24"/>
      <c r="H30" s="64"/>
      <c r="I30" s="68">
        <f>IF(H30="",0,'KULUARUANDE KOOND'!D17-Maksetaotlus!F30-Maksetaotlus!H30)</f>
        <v>0</v>
      </c>
      <c r="J30" s="67">
        <f>Eelarve!D15</f>
        <v>0</v>
      </c>
    </row>
    <row r="31" spans="2:11" ht="15.75" x14ac:dyDescent="0.25">
      <c r="B31" s="35">
        <v>4</v>
      </c>
      <c r="C31" s="36" t="s">
        <v>14</v>
      </c>
      <c r="D31" s="60">
        <f t="shared" si="0"/>
        <v>0</v>
      </c>
      <c r="E31" s="24"/>
      <c r="F31" s="64"/>
      <c r="G31" s="24"/>
      <c r="H31" s="64"/>
      <c r="I31" s="68">
        <f>IF(H31="",0,'KULUARUANDE KOOND'!D18-Maksetaotlus!F31-Maksetaotlus!H31)</f>
        <v>0</v>
      </c>
      <c r="J31" s="67">
        <f>Eelarve!D16</f>
        <v>0</v>
      </c>
    </row>
    <row r="32" spans="2:11" ht="15.75" x14ac:dyDescent="0.25">
      <c r="B32" s="35">
        <v>5</v>
      </c>
      <c r="C32" s="36" t="s">
        <v>40</v>
      </c>
      <c r="D32" s="60">
        <f>F32+H32</f>
        <v>0</v>
      </c>
      <c r="E32" s="24"/>
      <c r="F32" s="64"/>
      <c r="G32" s="24"/>
      <c r="H32" s="64"/>
      <c r="I32" s="68">
        <f>IF(H32="",0,'KULUARUANDE KOOND'!D19-Maksetaotlus!F32-Maksetaotlus!H32)</f>
        <v>0</v>
      </c>
      <c r="J32" s="67">
        <f>Eelarve!D17</f>
        <v>0</v>
      </c>
    </row>
    <row r="33" spans="2:10" ht="15.75" x14ac:dyDescent="0.25">
      <c r="B33" s="150" t="s">
        <v>52</v>
      </c>
      <c r="C33" s="151"/>
      <c r="D33" s="42">
        <f>SUM(D28:D32)</f>
        <v>0</v>
      </c>
      <c r="E33" s="38"/>
      <c r="F33" s="42">
        <f>SUM(F28:F32)</f>
        <v>0</v>
      </c>
      <c r="G33" s="38"/>
      <c r="H33" s="42">
        <f>SUM(H28:H32)</f>
        <v>0</v>
      </c>
      <c r="I33" s="42">
        <f>SUM(I28:I32)</f>
        <v>0</v>
      </c>
      <c r="J33" s="42">
        <f>SUM(J28:J32)</f>
        <v>100</v>
      </c>
    </row>
    <row r="34" spans="2:10" x14ac:dyDescent="0.25">
      <c r="B34" s="13" t="s">
        <v>120</v>
      </c>
    </row>
    <row r="36" spans="2:10" x14ac:dyDescent="0.25">
      <c r="B36" s="49" t="str">
        <f>IF(H28="","Vahemakse taotlus","Lõppmakse taotlus")</f>
        <v>Vahemakse taotlus</v>
      </c>
      <c r="J36" s="55"/>
    </row>
    <row r="38" spans="2:10" ht="15" customHeight="1" x14ac:dyDescent="0.25">
      <c r="B38" s="135" t="s">
        <v>141</v>
      </c>
      <c r="C38" s="135"/>
      <c r="D38" s="135"/>
      <c r="E38" s="135"/>
      <c r="F38" s="135"/>
      <c r="G38" s="135"/>
      <c r="H38" s="135"/>
    </row>
    <row r="39" spans="2:10" x14ac:dyDescent="0.25">
      <c r="B39" s="135"/>
      <c r="C39" s="135"/>
      <c r="D39" s="135"/>
      <c r="E39" s="135"/>
      <c r="F39" s="135"/>
      <c r="G39" s="135"/>
      <c r="H39" s="135"/>
    </row>
    <row r="42" spans="2:10" x14ac:dyDescent="0.25">
      <c r="B42" t="s">
        <v>82</v>
      </c>
    </row>
    <row r="44" spans="2:10" x14ac:dyDescent="0.25">
      <c r="B44" t="s">
        <v>84</v>
      </c>
    </row>
    <row r="45" spans="2:10" x14ac:dyDescent="0.25">
      <c r="B45" s="78" t="s">
        <v>83</v>
      </c>
    </row>
  </sheetData>
  <sheetProtection selectLockedCells="1"/>
  <mergeCells count="14">
    <mergeCell ref="B38:H39"/>
    <mergeCell ref="K13:K15"/>
    <mergeCell ref="G14:G15"/>
    <mergeCell ref="I14:I15"/>
    <mergeCell ref="J25:J27"/>
    <mergeCell ref="D25:D27"/>
    <mergeCell ref="B25:C27"/>
    <mergeCell ref="B21:C21"/>
    <mergeCell ref="B33:C33"/>
    <mergeCell ref="E26:F26"/>
    <mergeCell ref="G26:H26"/>
    <mergeCell ref="E25:I25"/>
    <mergeCell ref="E14:E15"/>
    <mergeCell ref="E13:J13"/>
  </mergeCells>
  <conditionalFormatting sqref="K21">
    <cfRule type="cellIs" dxfId="38" priority="4" operator="equal">
      <formula>0</formula>
    </cfRule>
    <cfRule type="cellIs" dxfId="37" priority="5" operator="lessThan">
      <formula>100</formula>
    </cfRule>
    <cfRule type="cellIs" dxfId="36" priority="6" operator="greaterThan">
      <formula>100</formula>
    </cfRule>
  </conditionalFormatting>
  <conditionalFormatting sqref="J33">
    <cfRule type="cellIs" dxfId="35" priority="1" operator="equal">
      <formula>0</formula>
    </cfRule>
    <cfRule type="cellIs" dxfId="34" priority="2" operator="lessThan">
      <formula>100</formula>
    </cfRule>
    <cfRule type="cellIs" dxfId="33" priority="3" operator="greaterThan">
      <formula>100</formula>
    </cfRule>
  </conditionalFormatting>
  <dataValidations count="6">
    <dataValidation type="decimal" operator="equal" allowBlank="1" showInputMessage="1" showErrorMessage="1" sqref="D33:E33">
      <formula1>D43</formula1>
    </dataValidation>
    <dataValidation type="decimal" operator="equal" allowBlank="1" showInputMessage="1" showErrorMessage="1" errorTitle="Tähelepanu!" error="Tervik peab olema 100%" promptTitle="Tähelepanu!" prompt="Osakaalude summa peab olema 100%" sqref="K21 J33">
      <formula1>100</formula1>
    </dataValidation>
    <dataValidation type="decimal" allowBlank="1" showInputMessage="1" showErrorMessage="1" errorTitle="Tähelepanu!" error="AMIF toetuse osakaal ei saa olla suurem kui 75%" promptTitle="Tähelepanu!" prompt="ISF toetuse osakaal ei saa olla suurem kui 75%" sqref="J28 K16">
      <formula1>0</formula1>
      <formula2>75</formula2>
    </dataValidation>
    <dataValidation operator="equal" allowBlank="1" showErrorMessage="1" promptTitle="Tähelepanu!" prompt="AMIF tulu peab võrduma AMIF kuluga." sqref="C15 B25"/>
    <dataValidation type="custom" allowBlank="1" showInputMessage="1" showErrorMessage="1" sqref="K17 J29">
      <formula1>IF(SUM(J16:J20)&gt;100," ",100-(J16+J18+J19+J20))</formula1>
    </dataValidation>
    <dataValidation type="decimal" operator="equal" allowBlank="1" showInputMessage="1" showErrorMessage="1" sqref="D21:E21">
      <formula1>D32</formula1>
    </dataValidation>
  </dataValidations>
  <pageMargins left="0.7" right="0.7" top="0.75" bottom="0.75" header="0.3" footer="0.3"/>
  <pageSetup paperSize="9" scale="68" fitToHeight="0"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6"/>
  <sheetViews>
    <sheetView topLeftCell="A10" workbookViewId="0">
      <selection activeCell="B7" sqref="B7:C7"/>
    </sheetView>
  </sheetViews>
  <sheetFormatPr defaultRowHeight="15.75" x14ac:dyDescent="0.25"/>
  <cols>
    <col min="1" max="1" width="3.7109375" style="17" customWidth="1"/>
    <col min="2" max="2" width="27.140625" style="1" customWidth="1"/>
    <col min="3" max="3" width="41.85546875" style="1" customWidth="1"/>
    <col min="4" max="4" width="17.28515625" style="1" customWidth="1"/>
    <col min="5" max="5" width="18.42578125" style="1" customWidth="1"/>
    <col min="6" max="6" width="18.140625" style="1" customWidth="1"/>
    <col min="7" max="7" width="12.140625" style="1" bestFit="1" customWidth="1"/>
    <col min="8" max="8" width="11.42578125" style="1" customWidth="1"/>
    <col min="9" max="11" width="9.140625" style="1"/>
    <col min="12" max="12" width="9.140625" style="1" customWidth="1"/>
    <col min="13" max="14" width="9.140625" style="1"/>
    <col min="15" max="15" width="10.7109375" style="1" customWidth="1"/>
    <col min="16" max="16" width="8.85546875" style="1" customWidth="1"/>
    <col min="17" max="16384" width="9.140625" style="1"/>
  </cols>
  <sheetData>
    <row r="1" spans="2:16" s="17" customFormat="1" x14ac:dyDescent="0.25">
      <c r="B1" s="27" t="str">
        <f>IF(G20=0,"",IF(G20=100,"","Tähelepanu! Tabel 1. Projekti maksumus ja tulud allikate lõikes (EUR), osakaalude summa ei moodusta 100%"))</f>
        <v/>
      </c>
    </row>
    <row r="2" spans="2:16" s="17" customFormat="1" x14ac:dyDescent="0.25">
      <c r="B2" s="27" t="str">
        <f>IF(D20=D33,"","Tähelepanu! Tabel 1. Projekti maksumus ja tulud allikate lõikes (EUR). Projekti tegelikud tulud kokku ei ole võrdne projekti tegelike kuludega.")</f>
        <v/>
      </c>
    </row>
    <row r="3" spans="2:16" s="17" customFormat="1" x14ac:dyDescent="0.25">
      <c r="B3" s="27"/>
      <c r="E3" s="30"/>
    </row>
    <row r="4" spans="2:16" x14ac:dyDescent="0.25">
      <c r="B4" s="3" t="s">
        <v>0</v>
      </c>
    </row>
    <row r="5" spans="2:16" s="25" customFormat="1" x14ac:dyDescent="0.25">
      <c r="B5" s="162" t="s">
        <v>37</v>
      </c>
      <c r="C5" s="162"/>
    </row>
    <row r="6" spans="2:16" s="25" customFormat="1" x14ac:dyDescent="0.25">
      <c r="B6" s="113" t="s">
        <v>139</v>
      </c>
      <c r="C6" s="113"/>
    </row>
    <row r="7" spans="2:16" s="25" customFormat="1" x14ac:dyDescent="0.25">
      <c r="B7" s="162" t="s">
        <v>138</v>
      </c>
      <c r="C7" s="162"/>
    </row>
    <row r="8" spans="2:16" s="25" customFormat="1" x14ac:dyDescent="0.25">
      <c r="B8" s="162" t="s">
        <v>38</v>
      </c>
      <c r="C8" s="162"/>
    </row>
    <row r="9" spans="2:16" s="25" customFormat="1" x14ac:dyDescent="0.25">
      <c r="B9" s="162" t="s">
        <v>144</v>
      </c>
      <c r="C9" s="162"/>
      <c r="D9" s="29"/>
      <c r="E9" s="29"/>
      <c r="F9" s="29"/>
      <c r="G9" s="29"/>
      <c r="H9" s="29"/>
      <c r="I9" s="29"/>
      <c r="J9" s="29"/>
      <c r="K9" s="29"/>
      <c r="L9" s="29"/>
      <c r="M9" s="29"/>
      <c r="N9" s="29"/>
      <c r="O9" s="29"/>
      <c r="P9" s="29"/>
    </row>
    <row r="10" spans="2:16" x14ac:dyDescent="0.25">
      <c r="B10" s="163"/>
      <c r="C10" s="163"/>
      <c r="D10" s="7"/>
      <c r="E10" s="6"/>
      <c r="F10" s="6"/>
      <c r="G10" s="6"/>
      <c r="H10" s="6"/>
      <c r="I10" s="6"/>
      <c r="J10" s="6"/>
      <c r="K10" s="6"/>
      <c r="L10" s="6"/>
      <c r="M10" s="6"/>
      <c r="N10" s="6"/>
      <c r="O10" s="6"/>
      <c r="P10" s="6"/>
    </row>
    <row r="11" spans="2:16" x14ac:dyDescent="0.25">
      <c r="I11" s="6"/>
      <c r="J11" s="6"/>
      <c r="K11" s="6"/>
      <c r="L11" s="6"/>
      <c r="M11" s="6"/>
      <c r="N11" s="6"/>
      <c r="O11" s="6"/>
      <c r="P11" s="6"/>
    </row>
    <row r="13" spans="2:16" x14ac:dyDescent="0.25">
      <c r="B13" s="160" t="s">
        <v>122</v>
      </c>
      <c r="C13" s="161"/>
      <c r="D13" s="20"/>
      <c r="E13" s="20"/>
    </row>
    <row r="14" spans="2:16" ht="47.25" x14ac:dyDescent="0.25">
      <c r="B14" s="32" t="s">
        <v>11</v>
      </c>
      <c r="C14" s="33" t="s">
        <v>58</v>
      </c>
      <c r="D14" s="105" t="s">
        <v>60</v>
      </c>
      <c r="E14" s="33" t="s">
        <v>59</v>
      </c>
      <c r="F14" s="34" t="s">
        <v>59</v>
      </c>
      <c r="G14" s="21" t="s">
        <v>50</v>
      </c>
    </row>
    <row r="15" spans="2:16" x14ac:dyDescent="0.25">
      <c r="B15" s="36" t="s">
        <v>109</v>
      </c>
      <c r="C15" s="60">
        <f>Eelarve!C13</f>
        <v>71822.23</v>
      </c>
      <c r="D15" s="60">
        <f>E15+F15</f>
        <v>0</v>
      </c>
      <c r="E15" s="60">
        <v>0</v>
      </c>
      <c r="F15" s="60">
        <v>0</v>
      </c>
      <c r="G15" s="61">
        <f>Eelarve!D13</f>
        <v>75</v>
      </c>
    </row>
    <row r="16" spans="2:16" x14ac:dyDescent="0.25">
      <c r="B16" s="36" t="s">
        <v>110</v>
      </c>
      <c r="C16" s="60">
        <f>Eelarve!C14</f>
        <v>23940.75</v>
      </c>
      <c r="D16" s="60">
        <f t="shared" ref="D16:D19" si="0">E16+F16</f>
        <v>0</v>
      </c>
      <c r="E16" s="60">
        <v>0</v>
      </c>
      <c r="F16" s="60">
        <v>0</v>
      </c>
      <c r="G16" s="61">
        <f>Eelarve!D14</f>
        <v>25</v>
      </c>
      <c r="I16" s="6"/>
    </row>
    <row r="17" spans="1:11" s="17" customFormat="1" x14ac:dyDescent="0.25">
      <c r="B17" s="36" t="s">
        <v>143</v>
      </c>
      <c r="C17" s="60">
        <f>Eelarve!C15</f>
        <v>0</v>
      </c>
      <c r="D17" s="60">
        <f t="shared" si="0"/>
        <v>0</v>
      </c>
      <c r="E17" s="60">
        <v>0</v>
      </c>
      <c r="F17" s="60">
        <v>0</v>
      </c>
      <c r="G17" s="61">
        <f>Eelarve!D15</f>
        <v>0</v>
      </c>
      <c r="I17" s="6"/>
    </row>
    <row r="18" spans="1:11" x14ac:dyDescent="0.25">
      <c r="B18" s="36" t="s">
        <v>111</v>
      </c>
      <c r="C18" s="60">
        <f>Eelarve!C16</f>
        <v>0</v>
      </c>
      <c r="D18" s="60">
        <f t="shared" si="0"/>
        <v>0</v>
      </c>
      <c r="E18" s="60">
        <v>0</v>
      </c>
      <c r="F18" s="60">
        <v>0</v>
      </c>
      <c r="G18" s="61">
        <f>Eelarve!D16</f>
        <v>0</v>
      </c>
    </row>
    <row r="19" spans="1:11" s="17" customFormat="1" ht="31.5" x14ac:dyDescent="0.25">
      <c r="B19" s="90" t="s">
        <v>112</v>
      </c>
      <c r="C19" s="60">
        <f>Eelarve!C17</f>
        <v>0</v>
      </c>
      <c r="D19" s="60">
        <f t="shared" si="0"/>
        <v>0</v>
      </c>
      <c r="E19" s="60">
        <v>0</v>
      </c>
      <c r="F19" s="60">
        <v>0</v>
      </c>
      <c r="G19" s="61">
        <f>Eelarve!D17</f>
        <v>0</v>
      </c>
    </row>
    <row r="20" spans="1:11" ht="31.5" x14ac:dyDescent="0.25">
      <c r="B20" s="108" t="s">
        <v>52</v>
      </c>
      <c r="C20" s="42">
        <f>SUM(C15:C19)</f>
        <v>95762.98</v>
      </c>
      <c r="D20" s="42">
        <f>SUM(D15:D19)</f>
        <v>0</v>
      </c>
      <c r="E20" s="42">
        <f>SUM(E15:E19)</f>
        <v>0</v>
      </c>
      <c r="F20" s="42">
        <f>SUM(F15:F19)</f>
        <v>0</v>
      </c>
      <c r="G20" s="22">
        <f>SUM(G15:G19)</f>
        <v>100</v>
      </c>
    </row>
    <row r="21" spans="1:11" x14ac:dyDescent="0.25">
      <c r="B21" s="1" t="s">
        <v>123</v>
      </c>
    </row>
    <row r="23" spans="1:11" s="17" customFormat="1" x14ac:dyDescent="0.25">
      <c r="B23" s="8" t="s">
        <v>124</v>
      </c>
      <c r="C23" s="1"/>
      <c r="D23" s="7"/>
      <c r="E23" s="6"/>
      <c r="F23" s="6"/>
      <c r="G23" s="6"/>
      <c r="H23" s="6"/>
    </row>
    <row r="24" spans="1:11" ht="78.75" customHeight="1" x14ac:dyDescent="0.25">
      <c r="B24" s="106" t="s">
        <v>2</v>
      </c>
      <c r="C24" s="88" t="s">
        <v>9</v>
      </c>
      <c r="D24" s="88" t="s">
        <v>125</v>
      </c>
      <c r="E24" s="88" t="s">
        <v>39</v>
      </c>
      <c r="F24" s="88" t="s">
        <v>39</v>
      </c>
      <c r="G24" s="26" t="s">
        <v>3</v>
      </c>
    </row>
    <row r="25" spans="1:11" s="12" customFormat="1" x14ac:dyDescent="0.25">
      <c r="A25" s="17"/>
      <c r="B25" s="9" t="s">
        <v>71</v>
      </c>
      <c r="C25" s="69">
        <f>Eelarve!D22</f>
        <v>9646.98</v>
      </c>
      <c r="D25" s="69">
        <f>SUM(E25:F25)</f>
        <v>0</v>
      </c>
      <c r="E25" s="69">
        <f>'1. Tööjõukulud'!I28</f>
        <v>0</v>
      </c>
      <c r="F25" s="69">
        <f>'1. Tööjõukulud'!I47</f>
        <v>0</v>
      </c>
      <c r="G25" s="69">
        <f t="shared" ref="G25:G33" si="1">IFERROR(ROUND(D25/C25*100,2),0)</f>
        <v>0</v>
      </c>
      <c r="K25"/>
    </row>
    <row r="26" spans="1:11" x14ac:dyDescent="0.25">
      <c r="B26" s="9" t="s">
        <v>135</v>
      </c>
      <c r="C26" s="69">
        <f>Eelarve!D23</f>
        <v>14376</v>
      </c>
      <c r="D26" s="69">
        <f>SUM(E26,F26)</f>
        <v>0</v>
      </c>
      <c r="E26" s="69">
        <f>'2. Lähetuskulud'!I23</f>
        <v>0</v>
      </c>
      <c r="F26" s="69">
        <f>'2. Lähetuskulud'!I41</f>
        <v>0</v>
      </c>
      <c r="G26" s="69">
        <f t="shared" si="1"/>
        <v>0</v>
      </c>
      <c r="K26"/>
    </row>
    <row r="27" spans="1:11" ht="31.5" x14ac:dyDescent="0.25">
      <c r="B27" s="10" t="s">
        <v>126</v>
      </c>
      <c r="C27" s="69">
        <f>Eelarve!D24</f>
        <v>500</v>
      </c>
      <c r="D27" s="69">
        <f t="shared" ref="D27:D29" si="2">SUM(E27,F27)</f>
        <v>0</v>
      </c>
      <c r="E27" s="69">
        <f>' 3. EL avalikustamise kulud'!I23</f>
        <v>0</v>
      </c>
      <c r="F27" s="69">
        <f>' 3. EL avalikustamise kulud'!I41</f>
        <v>0</v>
      </c>
      <c r="G27" s="69">
        <f t="shared" si="1"/>
        <v>0</v>
      </c>
    </row>
    <row r="28" spans="1:11" s="17" customFormat="1" ht="31.5" x14ac:dyDescent="0.25">
      <c r="B28" s="10" t="s">
        <v>127</v>
      </c>
      <c r="C28" s="69">
        <f>Eelarve!D25</f>
        <v>0</v>
      </c>
      <c r="D28" s="69">
        <f t="shared" si="2"/>
        <v>0</v>
      </c>
      <c r="E28" s="69">
        <f>'4. Seadmed, varust, IKT'!I23</f>
        <v>0</v>
      </c>
      <c r="F28" s="69">
        <f>'4. Seadmed, varust, IKT'!I41</f>
        <v>0</v>
      </c>
      <c r="G28" s="69">
        <f t="shared" si="1"/>
        <v>0</v>
      </c>
    </row>
    <row r="29" spans="1:11" s="17" customFormat="1" x14ac:dyDescent="0.25">
      <c r="B29" s="10" t="s">
        <v>113</v>
      </c>
      <c r="C29" s="69">
        <f>Eelarve!D26</f>
        <v>0</v>
      </c>
      <c r="D29" s="69">
        <f t="shared" si="2"/>
        <v>0</v>
      </c>
      <c r="E29" s="69">
        <f>'5. Kinnisvara'!I23</f>
        <v>0</v>
      </c>
      <c r="F29" s="69">
        <f>'5. Kinnisvara'!I41</f>
        <v>0</v>
      </c>
      <c r="G29" s="69">
        <f t="shared" si="1"/>
        <v>0</v>
      </c>
    </row>
    <row r="30" spans="1:11" s="17" customFormat="1" x14ac:dyDescent="0.25">
      <c r="B30" s="10" t="s">
        <v>114</v>
      </c>
      <c r="C30" s="69">
        <f>Eelarve!D27</f>
        <v>71240</v>
      </c>
      <c r="D30" s="69">
        <f>SUM(E30:F30)</f>
        <v>0</v>
      </c>
      <c r="E30" s="69">
        <f>'6. Muud otsesed kulud'!I23</f>
        <v>0</v>
      </c>
      <c r="F30" s="69">
        <f>'6. Muud otsesed kulud'!I41</f>
        <v>0</v>
      </c>
      <c r="G30" s="69">
        <f t="shared" si="1"/>
        <v>0</v>
      </c>
    </row>
    <row r="31" spans="1:11" x14ac:dyDescent="0.25">
      <c r="B31" s="11" t="s">
        <v>36</v>
      </c>
      <c r="C31" s="70">
        <f>SUM(C25:C30)</f>
        <v>95762.98</v>
      </c>
      <c r="D31" s="70">
        <f t="shared" ref="D31:F31" si="3">SUM(D25:D30)</f>
        <v>0</v>
      </c>
      <c r="E31" s="70">
        <f t="shared" si="3"/>
        <v>0</v>
      </c>
      <c r="F31" s="70">
        <f t="shared" si="3"/>
        <v>0</v>
      </c>
      <c r="G31" s="70">
        <f>IFERROR(ROUND(D31/C31*100,2),0)</f>
        <v>0</v>
      </c>
    </row>
    <row r="32" spans="1:11" x14ac:dyDescent="0.25">
      <c r="B32" s="11" t="s">
        <v>10</v>
      </c>
      <c r="C32" s="70">
        <f>Eelarve!D29</f>
        <v>0</v>
      </c>
      <c r="D32" s="70">
        <f>SUM(E32,F32)</f>
        <v>0</v>
      </c>
      <c r="E32" s="71">
        <v>0</v>
      </c>
      <c r="F32" s="71">
        <v>0</v>
      </c>
      <c r="G32" s="70">
        <f t="shared" si="1"/>
        <v>0</v>
      </c>
    </row>
    <row r="33" spans="2:7" x14ac:dyDescent="0.25">
      <c r="B33" s="9" t="s">
        <v>8</v>
      </c>
      <c r="C33" s="69">
        <f>SUM(C31:C32)</f>
        <v>95762.98</v>
      </c>
      <c r="D33" s="69">
        <f>SUM(D31:D32)</f>
        <v>0</v>
      </c>
      <c r="E33" s="69">
        <f t="shared" ref="E33:F33" si="4">SUM(E31:E32)</f>
        <v>0</v>
      </c>
      <c r="F33" s="69">
        <f t="shared" si="4"/>
        <v>0</v>
      </c>
      <c r="G33" s="69">
        <f t="shared" si="1"/>
        <v>0</v>
      </c>
    </row>
    <row r="34" spans="2:7" x14ac:dyDescent="0.25">
      <c r="B34" s="17" t="s">
        <v>123</v>
      </c>
      <c r="C34"/>
      <c r="D34"/>
      <c r="E34"/>
      <c r="G34" s="72"/>
    </row>
    <row r="35" spans="2:7" ht="16.5" customHeight="1" x14ac:dyDescent="0.25">
      <c r="B35" s="17"/>
      <c r="C35" s="17"/>
      <c r="D35" s="17"/>
    </row>
    <row r="36" spans="2:7" s="17" customFormat="1" x14ac:dyDescent="0.25">
      <c r="B36" s="14" t="s">
        <v>121</v>
      </c>
      <c r="C36" s="16"/>
      <c r="D36" s="13"/>
    </row>
    <row r="37" spans="2:7" s="17" customFormat="1" ht="47.25" x14ac:dyDescent="0.25">
      <c r="B37" s="15"/>
      <c r="C37" s="57" t="s">
        <v>70</v>
      </c>
      <c r="D37" s="56" t="s">
        <v>69</v>
      </c>
      <c r="E37" s="18" t="s">
        <v>39</v>
      </c>
      <c r="F37" s="5" t="s">
        <v>39</v>
      </c>
    </row>
    <row r="38" spans="2:7" s="17" customFormat="1" ht="31.5" x14ac:dyDescent="0.25">
      <c r="B38" s="90" t="s">
        <v>90</v>
      </c>
      <c r="C38" s="73">
        <f>Eelarve!C34</f>
        <v>0</v>
      </c>
      <c r="D38" s="74">
        <f>E38+F38</f>
        <v>0</v>
      </c>
      <c r="E38" s="64">
        <v>0</v>
      </c>
      <c r="F38" s="64">
        <v>0</v>
      </c>
    </row>
    <row r="39" spans="2:7" s="17" customFormat="1" ht="31.5" x14ac:dyDescent="0.25">
      <c r="B39" s="90" t="s">
        <v>115</v>
      </c>
      <c r="C39" s="73">
        <f>Eelarve!C35</f>
        <v>0</v>
      </c>
      <c r="D39" s="74">
        <f t="shared" ref="D39:D58" si="5">E39+F39</f>
        <v>0</v>
      </c>
      <c r="E39" s="64">
        <v>0</v>
      </c>
      <c r="F39" s="64">
        <v>0</v>
      </c>
    </row>
    <row r="40" spans="2:7" s="17" customFormat="1" ht="31.5" x14ac:dyDescent="0.25">
      <c r="B40" s="90" t="s">
        <v>91</v>
      </c>
      <c r="C40" s="73">
        <f>Eelarve!C36</f>
        <v>0</v>
      </c>
      <c r="D40" s="74">
        <f t="shared" si="5"/>
        <v>0</v>
      </c>
      <c r="E40" s="64">
        <v>0</v>
      </c>
      <c r="F40" s="64">
        <v>0</v>
      </c>
    </row>
    <row r="41" spans="2:7" s="17" customFormat="1" x14ac:dyDescent="0.25">
      <c r="B41" s="90" t="s">
        <v>92</v>
      </c>
      <c r="C41" s="73">
        <f>Eelarve!C37</f>
        <v>0</v>
      </c>
      <c r="D41" s="74">
        <f t="shared" si="5"/>
        <v>0</v>
      </c>
      <c r="E41" s="64">
        <v>0</v>
      </c>
      <c r="F41" s="64">
        <v>0</v>
      </c>
    </row>
    <row r="42" spans="2:7" s="17" customFormat="1" x14ac:dyDescent="0.25">
      <c r="B42" s="90" t="s">
        <v>93</v>
      </c>
      <c r="C42" s="73">
        <f>Eelarve!C38</f>
        <v>0</v>
      </c>
      <c r="D42" s="74">
        <f t="shared" si="5"/>
        <v>0</v>
      </c>
      <c r="E42" s="64">
        <v>0</v>
      </c>
      <c r="F42" s="64">
        <v>0</v>
      </c>
    </row>
    <row r="43" spans="2:7" s="17" customFormat="1" x14ac:dyDescent="0.25">
      <c r="B43" s="90" t="s">
        <v>94</v>
      </c>
      <c r="C43" s="73">
        <f>Eelarve!C39</f>
        <v>0</v>
      </c>
      <c r="D43" s="74">
        <f t="shared" si="5"/>
        <v>0</v>
      </c>
      <c r="E43" s="64">
        <v>0</v>
      </c>
      <c r="F43" s="64">
        <v>0</v>
      </c>
    </row>
    <row r="44" spans="2:7" s="17" customFormat="1" x14ac:dyDescent="0.25">
      <c r="B44" s="90" t="s">
        <v>116</v>
      </c>
      <c r="C44" s="73">
        <f>Eelarve!C40</f>
        <v>95762.98</v>
      </c>
      <c r="D44" s="74">
        <f t="shared" si="5"/>
        <v>0</v>
      </c>
      <c r="E44" s="64">
        <v>0</v>
      </c>
      <c r="F44" s="64">
        <v>0</v>
      </c>
    </row>
    <row r="45" spans="2:7" s="17" customFormat="1" x14ac:dyDescent="0.25">
      <c r="B45" s="90" t="s">
        <v>95</v>
      </c>
      <c r="C45" s="73">
        <f>Eelarve!C41</f>
        <v>0</v>
      </c>
      <c r="D45" s="74">
        <f t="shared" si="5"/>
        <v>0</v>
      </c>
      <c r="E45" s="64">
        <v>0</v>
      </c>
      <c r="F45" s="64">
        <v>0</v>
      </c>
    </row>
    <row r="46" spans="2:7" s="17" customFormat="1" x14ac:dyDescent="0.25">
      <c r="B46" s="90" t="s">
        <v>96</v>
      </c>
      <c r="C46" s="73">
        <f>Eelarve!C42</f>
        <v>0</v>
      </c>
      <c r="D46" s="74">
        <f t="shared" si="5"/>
        <v>0</v>
      </c>
      <c r="E46" s="64">
        <v>0</v>
      </c>
      <c r="F46" s="64">
        <v>0</v>
      </c>
    </row>
    <row r="47" spans="2:7" s="17" customFormat="1" ht="47.25" x14ac:dyDescent="0.25">
      <c r="B47" s="91" t="s">
        <v>97</v>
      </c>
      <c r="C47" s="73">
        <f>Eelarve!C43</f>
        <v>0</v>
      </c>
      <c r="D47" s="74">
        <f t="shared" si="5"/>
        <v>0</v>
      </c>
      <c r="E47" s="64">
        <v>0</v>
      </c>
      <c r="F47" s="64">
        <v>0</v>
      </c>
    </row>
    <row r="48" spans="2:7" s="17" customFormat="1" x14ac:dyDescent="0.25">
      <c r="B48" s="90" t="s">
        <v>98</v>
      </c>
      <c r="C48" s="73">
        <f>Eelarve!C44</f>
        <v>0</v>
      </c>
      <c r="D48" s="74">
        <f t="shared" si="5"/>
        <v>0</v>
      </c>
      <c r="E48" s="64">
        <v>0</v>
      </c>
      <c r="F48" s="64">
        <v>0</v>
      </c>
    </row>
    <row r="49" spans="2:7" s="17" customFormat="1" x14ac:dyDescent="0.25">
      <c r="B49" s="90" t="s">
        <v>99</v>
      </c>
      <c r="C49" s="73">
        <f>Eelarve!C45</f>
        <v>0</v>
      </c>
      <c r="D49" s="74">
        <f t="shared" si="5"/>
        <v>0</v>
      </c>
      <c r="E49" s="64">
        <v>0</v>
      </c>
      <c r="F49" s="64">
        <v>0</v>
      </c>
    </row>
    <row r="50" spans="2:7" s="17" customFormat="1" ht="31.5" x14ac:dyDescent="0.25">
      <c r="B50" s="90" t="s">
        <v>100</v>
      </c>
      <c r="C50" s="73">
        <f>Eelarve!C46</f>
        <v>0</v>
      </c>
      <c r="D50" s="74">
        <f t="shared" si="5"/>
        <v>0</v>
      </c>
      <c r="E50" s="64">
        <v>0</v>
      </c>
      <c r="F50" s="64">
        <v>0</v>
      </c>
    </row>
    <row r="51" spans="2:7" s="17" customFormat="1" ht="31.5" x14ac:dyDescent="0.25">
      <c r="B51" s="90" t="s">
        <v>101</v>
      </c>
      <c r="C51" s="73">
        <f>Eelarve!C47</f>
        <v>0</v>
      </c>
      <c r="D51" s="74">
        <f t="shared" si="5"/>
        <v>0</v>
      </c>
      <c r="E51" s="64">
        <v>0</v>
      </c>
      <c r="F51" s="64">
        <v>0</v>
      </c>
    </row>
    <row r="52" spans="2:7" s="17" customFormat="1" ht="31.5" x14ac:dyDescent="0.25">
      <c r="B52" s="90" t="s">
        <v>102</v>
      </c>
      <c r="C52" s="73">
        <f>Eelarve!C48</f>
        <v>0</v>
      </c>
      <c r="D52" s="74">
        <f t="shared" si="5"/>
        <v>0</v>
      </c>
      <c r="E52" s="64">
        <v>0</v>
      </c>
      <c r="F52" s="64">
        <v>0</v>
      </c>
    </row>
    <row r="53" spans="2:7" s="17" customFormat="1" x14ac:dyDescent="0.25">
      <c r="B53" s="90" t="s">
        <v>103</v>
      </c>
      <c r="C53" s="73">
        <f>Eelarve!C49</f>
        <v>0</v>
      </c>
      <c r="D53" s="74">
        <f t="shared" si="5"/>
        <v>0</v>
      </c>
      <c r="E53" s="64">
        <v>0</v>
      </c>
      <c r="F53" s="64">
        <v>0</v>
      </c>
    </row>
    <row r="54" spans="2:7" s="17" customFormat="1" x14ac:dyDescent="0.25">
      <c r="B54" s="90" t="s">
        <v>104</v>
      </c>
      <c r="C54" s="73">
        <f>Eelarve!C50</f>
        <v>0</v>
      </c>
      <c r="D54" s="74">
        <f t="shared" si="5"/>
        <v>0</v>
      </c>
      <c r="E54" s="64">
        <v>0</v>
      </c>
      <c r="F54" s="64">
        <v>0</v>
      </c>
    </row>
    <row r="55" spans="2:7" s="17" customFormat="1" x14ac:dyDescent="0.25">
      <c r="B55" s="90" t="s">
        <v>105</v>
      </c>
      <c r="C55" s="73">
        <f>Eelarve!C51</f>
        <v>0</v>
      </c>
      <c r="D55" s="74">
        <f t="shared" si="5"/>
        <v>0</v>
      </c>
      <c r="E55" s="64">
        <v>0</v>
      </c>
      <c r="F55" s="64">
        <v>0</v>
      </c>
    </row>
    <row r="56" spans="2:7" s="17" customFormat="1" x14ac:dyDescent="0.25">
      <c r="B56" s="90" t="s">
        <v>106</v>
      </c>
      <c r="C56" s="73">
        <f>Eelarve!C52</f>
        <v>0</v>
      </c>
      <c r="D56" s="74">
        <f t="shared" si="5"/>
        <v>0</v>
      </c>
      <c r="E56" s="64">
        <v>0</v>
      </c>
      <c r="F56" s="64">
        <v>0</v>
      </c>
    </row>
    <row r="57" spans="2:7" s="17" customFormat="1" ht="31.5" x14ac:dyDescent="0.25">
      <c r="B57" s="90" t="s">
        <v>107</v>
      </c>
      <c r="C57" s="73">
        <f>Eelarve!C53</f>
        <v>0</v>
      </c>
      <c r="D57" s="74">
        <f t="shared" si="5"/>
        <v>0</v>
      </c>
      <c r="E57" s="64">
        <v>0</v>
      </c>
      <c r="F57" s="64">
        <v>0</v>
      </c>
    </row>
    <row r="58" spans="2:7" s="17" customFormat="1" ht="31.5" x14ac:dyDescent="0.25">
      <c r="B58" s="90" t="s">
        <v>108</v>
      </c>
      <c r="C58" s="73">
        <f>Eelarve!C54</f>
        <v>0</v>
      </c>
      <c r="D58" s="74">
        <f t="shared" si="5"/>
        <v>0</v>
      </c>
      <c r="E58" s="64">
        <v>0</v>
      </c>
      <c r="F58" s="64">
        <v>0</v>
      </c>
    </row>
    <row r="59" spans="2:7" x14ac:dyDescent="0.25">
      <c r="B59" s="9" t="s">
        <v>15</v>
      </c>
      <c r="C59" s="75">
        <f>SUM(C38:C58)</f>
        <v>95762.98</v>
      </c>
      <c r="D59" s="69">
        <f>SUM(D38:D58)</f>
        <v>0</v>
      </c>
      <c r="E59" s="69">
        <f>SUM(E38:E58)</f>
        <v>0</v>
      </c>
      <c r="F59" s="69">
        <f>SUM(F38:F58)</f>
        <v>0</v>
      </c>
    </row>
    <row r="60" spans="2:7" s="17" customFormat="1" x14ac:dyDescent="0.25">
      <c r="B60" s="80"/>
      <c r="C60" s="81"/>
      <c r="D60" s="82"/>
      <c r="E60" s="82"/>
      <c r="F60" s="82"/>
    </row>
    <row r="61" spans="2:7" x14ac:dyDescent="0.25">
      <c r="B61" s="16" t="s">
        <v>56</v>
      </c>
    </row>
    <row r="62" spans="2:7" ht="31.5" x14ac:dyDescent="0.25">
      <c r="B62" s="107" t="s">
        <v>76</v>
      </c>
      <c r="C62" s="58" t="s">
        <v>75</v>
      </c>
      <c r="D62" s="58" t="s">
        <v>41</v>
      </c>
      <c r="F62"/>
      <c r="G62"/>
    </row>
    <row r="63" spans="2:7" ht="68.25" customHeight="1" x14ac:dyDescent="0.25">
      <c r="B63" s="2" t="s">
        <v>16</v>
      </c>
      <c r="C63" s="59"/>
      <c r="D63" s="28"/>
      <c r="F63"/>
      <c r="G63"/>
    </row>
    <row r="64" spans="2:7" ht="31.5" x14ac:dyDescent="0.25">
      <c r="B64" s="2" t="s">
        <v>17</v>
      </c>
      <c r="C64" s="59"/>
      <c r="D64" s="28"/>
      <c r="F64"/>
      <c r="G64"/>
    </row>
    <row r="65" spans="2:7" ht="63" customHeight="1" x14ac:dyDescent="0.25">
      <c r="B65" s="2" t="s">
        <v>18</v>
      </c>
      <c r="C65" s="59"/>
      <c r="D65" s="28"/>
      <c r="F65"/>
      <c r="G65"/>
    </row>
    <row r="66" spans="2:7" ht="63" x14ac:dyDescent="0.25">
      <c r="B66" s="2" t="s">
        <v>19</v>
      </c>
      <c r="C66" s="59"/>
      <c r="D66" s="28"/>
      <c r="F66"/>
      <c r="G66"/>
    </row>
  </sheetData>
  <sheetProtection selectLockedCells="1"/>
  <dataConsolidate/>
  <mergeCells count="6">
    <mergeCell ref="B13:C13"/>
    <mergeCell ref="B5:C5"/>
    <mergeCell ref="B7:C7"/>
    <mergeCell ref="B8:C8"/>
    <mergeCell ref="B9:C9"/>
    <mergeCell ref="B10:C10"/>
  </mergeCells>
  <conditionalFormatting sqref="D25">
    <cfRule type="colorScale" priority="70">
      <colorScale>
        <cfvo type="num" val="0"/>
        <cfvo type="num" val="&quot;C11*1,1&quot;"/>
        <color rgb="FFFF7128"/>
        <color theme="5"/>
      </colorScale>
    </cfRule>
    <cfRule type="cellIs" dxfId="32" priority="72" stopIfTrue="1" operator="greaterThan">
      <formula>"C11*110%"</formula>
    </cfRule>
    <cfRule type="cellIs" dxfId="31" priority="73" stopIfTrue="1" operator="greaterThan">
      <formula>C25*1.1</formula>
    </cfRule>
    <cfRule type="cellIs" dxfId="30" priority="74" stopIfTrue="1" operator="greaterThan">
      <formula>C25*1.1</formula>
    </cfRule>
    <cfRule type="cellIs" dxfId="29" priority="75" stopIfTrue="1" operator="greaterThan">
      <formula>"F11*1,1"</formula>
    </cfRule>
  </conditionalFormatting>
  <conditionalFormatting sqref="G20">
    <cfRule type="cellIs" dxfId="28" priority="38" operator="equal">
      <formula>0</formula>
    </cfRule>
    <cfRule type="cellIs" dxfId="27" priority="56" operator="lessThan">
      <formula>100</formula>
    </cfRule>
    <cfRule type="cellIs" dxfId="26" priority="57" operator="greaterThan">
      <formula>100</formula>
    </cfRule>
  </conditionalFormatting>
  <conditionalFormatting sqref="F59:F60">
    <cfRule type="cellIs" dxfId="25" priority="49" operator="equal">
      <formula>0</formula>
    </cfRule>
    <cfRule type="cellIs" dxfId="24" priority="50" operator="notEqual">
      <formula>$F$33</formula>
    </cfRule>
  </conditionalFormatting>
  <conditionalFormatting sqref="G25">
    <cfRule type="cellIs" dxfId="23" priority="48" operator="greaterThan">
      <formula>110</formula>
    </cfRule>
  </conditionalFormatting>
  <conditionalFormatting sqref="G33">
    <cfRule type="cellIs" dxfId="22" priority="42" operator="greaterThan">
      <formula>100</formula>
    </cfRule>
  </conditionalFormatting>
  <conditionalFormatting sqref="G31">
    <cfRule type="cellIs" dxfId="21" priority="40" operator="greaterThan">
      <formula>100</formula>
    </cfRule>
  </conditionalFormatting>
  <conditionalFormatting sqref="G32">
    <cfRule type="cellIs" dxfId="20" priority="39" operator="greaterThan">
      <formula>100</formula>
    </cfRule>
  </conditionalFormatting>
  <conditionalFormatting sqref="G26">
    <cfRule type="cellIs" dxfId="19" priority="37" operator="greaterThan">
      <formula>110</formula>
    </cfRule>
  </conditionalFormatting>
  <conditionalFormatting sqref="G27:G30">
    <cfRule type="cellIs" dxfId="18" priority="35" operator="greaterThan">
      <formula>110</formula>
    </cfRule>
  </conditionalFormatting>
  <conditionalFormatting sqref="D26">
    <cfRule type="colorScale" priority="30">
      <colorScale>
        <cfvo type="num" val="0"/>
        <cfvo type="num" val="&quot;C11*1,1&quot;"/>
        <color rgb="FFFF7128"/>
        <color theme="5"/>
      </colorScale>
    </cfRule>
    <cfRule type="cellIs" dxfId="17" priority="31" stopIfTrue="1" operator="greaterThan">
      <formula>"C11*110%"</formula>
    </cfRule>
    <cfRule type="cellIs" dxfId="16" priority="32" stopIfTrue="1" operator="greaterThan">
      <formula>C26*1.1</formula>
    </cfRule>
    <cfRule type="cellIs" dxfId="15" priority="33" stopIfTrue="1" operator="greaterThan">
      <formula>C26*1.1</formula>
    </cfRule>
    <cfRule type="cellIs" dxfId="14" priority="34" stopIfTrue="1" operator="greaterThan">
      <formula>"F11*1,1"</formula>
    </cfRule>
  </conditionalFormatting>
  <conditionalFormatting sqref="D27:D30">
    <cfRule type="colorScale" priority="20">
      <colorScale>
        <cfvo type="num" val="0"/>
        <cfvo type="num" val="&quot;C11*1,1&quot;"/>
        <color rgb="FFFF7128"/>
        <color theme="5"/>
      </colorScale>
    </cfRule>
    <cfRule type="cellIs" dxfId="13" priority="21" stopIfTrue="1" operator="greaterThan">
      <formula>"C11*110%"</formula>
    </cfRule>
    <cfRule type="cellIs" dxfId="12" priority="22" stopIfTrue="1" operator="greaterThan">
      <formula>C27*1.1</formula>
    </cfRule>
    <cfRule type="cellIs" dxfId="11" priority="23" stopIfTrue="1" operator="greaterThan">
      <formula>C27*1.1</formula>
    </cfRule>
    <cfRule type="cellIs" dxfId="10" priority="24" stopIfTrue="1" operator="greaterThan">
      <formula>"F11*1,1"</formula>
    </cfRule>
  </conditionalFormatting>
  <conditionalFormatting sqref="D32">
    <cfRule type="colorScale" priority="10">
      <colorScale>
        <cfvo type="num" val="0"/>
        <cfvo type="num" val="&quot;C11*1,1&quot;"/>
        <color rgb="FFFF7128"/>
        <color theme="5"/>
      </colorScale>
    </cfRule>
    <cfRule type="cellIs" dxfId="9" priority="11" stopIfTrue="1" operator="greaterThan">
      <formula>"C11*110%"</formula>
    </cfRule>
    <cfRule type="cellIs" dxfId="8" priority="12" stopIfTrue="1" operator="greaterThan">
      <formula>C32*1.1</formula>
    </cfRule>
    <cfRule type="cellIs" dxfId="7" priority="13" stopIfTrue="1" operator="greaterThan">
      <formula>C32*1.1</formula>
    </cfRule>
    <cfRule type="cellIs" dxfId="6" priority="14" stopIfTrue="1" operator="greaterThan">
      <formula>"F11*1,1"</formula>
    </cfRule>
  </conditionalFormatting>
  <conditionalFormatting sqref="D33">
    <cfRule type="colorScale" priority="5">
      <colorScale>
        <cfvo type="num" val="0"/>
        <cfvo type="num" val="&quot;C11*1,1&quot;"/>
        <color rgb="FFFF7128"/>
        <color theme="5"/>
      </colorScale>
    </cfRule>
    <cfRule type="cellIs" dxfId="5" priority="6" stopIfTrue="1" operator="greaterThan">
      <formula>"C11*110%"</formula>
    </cfRule>
    <cfRule type="cellIs" dxfId="4" priority="7" stopIfTrue="1" operator="greaterThan">
      <formula>C33*1.1</formula>
    </cfRule>
    <cfRule type="cellIs" dxfId="3" priority="8" stopIfTrue="1" operator="greaterThan">
      <formula>C33*1.1</formula>
    </cfRule>
    <cfRule type="cellIs" dxfId="2" priority="9" stopIfTrue="1" operator="greaterThan">
      <formula>"F11*1,1"</formula>
    </cfRule>
  </conditionalFormatting>
  <conditionalFormatting sqref="E59:E60">
    <cfRule type="cellIs" dxfId="1" priority="78" operator="equal">
      <formula>0</formula>
    </cfRule>
    <cfRule type="cellIs" dxfId="0" priority="79" operator="notEqual">
      <formula>$E$33</formula>
    </cfRule>
  </conditionalFormatting>
  <dataValidations xWindow="556" yWindow="288" count="13">
    <dataValidation type="decimal" operator="lessThanOrEqual" showInputMessage="1" showErrorMessage="1" error="Kaudsed kulud tohivad otsestest kuludest moodustada kuni 2,5%." promptTitle="Tähelepanu!" prompt="Kaudsed kulud moodustavad otsestest kuludest kuni 2,5%." sqref="D32">
      <formula1>#REF!*0.025</formula1>
    </dataValidation>
    <dataValidation type="decimal" errorStyle="warning" operator="lessThanOrEqual" allowBlank="1" showInputMessage="1" showErrorMessage="1" errorTitle="Tähelepanu!" error="Kaudsed kulud tohivad otsestest kuludest moodustada kuni 2,5%." promptTitle="Tähelepanu!" prompt="Kaudsed kulud moodustavad otsestest kuludest kuni 2,5%." sqref="E32">
      <formula1>E31*0.025</formula1>
    </dataValidation>
    <dataValidation errorStyle="warning" operator="equal" allowBlank="1" showInputMessage="1" showErrorMessage="1" promptTitle="Tähelepanu!" prompt="Tööjõukulud peavad võrduma töölehel &quot;Tööjõukulud&quot; saadud summaga." sqref="D25"/>
    <dataValidation type="decimal" operator="equal" allowBlank="1" showInputMessage="1" showErrorMessage="1" sqref="C20">
      <formula1>D87</formula1>
    </dataValidation>
    <dataValidation type="decimal" operator="equal" allowBlank="1" showInputMessage="1" showErrorMessage="1" errorTitle="Tähelepanu!" error="Tervik peab olema 100%" promptTitle="Tähelepanu!" prompt="Osakaalude summa peab olema 100%" sqref="G20">
      <formula1>100</formula1>
    </dataValidation>
    <dataValidation type="decimal" allowBlank="1" showInputMessage="1" showErrorMessage="1" errorTitle="Tähelepanu!" error="AMIF toetuse osakaal ei saa olla suurem kui 75%" promptTitle="Tähelepanu!" prompt="ISF toetuse osakaal ei saa olla suurem kui 75%" sqref="G15">
      <formula1>0</formula1>
      <formula2>75</formula2>
    </dataValidation>
    <dataValidation operator="equal" allowBlank="1" showErrorMessage="1" promptTitle="Tähelepanu!" prompt="AMIF tulu peab võrduma AMIF kuluga." sqref="B14"/>
    <dataValidation type="decimal" errorStyle="warning" operator="equal" allowBlank="1" showInputMessage="1" showErrorMessage="1" errorTitle="Tähelepanu!" error="Aruandlusperioodi meetmete kogukulu peab olema võrdne projekti aruandlusperioodi kogukuludega." promptTitle="Tähelepanu!" prompt="Aruandlusperioodi kogukulu peab olema võrdne projekti aruandlusperioodi kogukuludega." sqref="E59">
      <formula1>#REF!</formula1>
    </dataValidation>
    <dataValidation allowBlank="1" showInputMessage="1" showErrorMessage="1" promptTitle="Tähelepanu!" prompt="Kulud meetmete lõikes kokku peab olema võrdne projekti kulud kokku." sqref="D60"/>
    <dataValidation type="list" allowBlank="1" showInputMessage="1" showErrorMessage="1" errorTitle="Tähelepanu!" error="Vali sobiv vastus" promptTitle="Tähelepanu!" prompt="Vali sobiv vastus" sqref="C63:C66">
      <formula1>Kinnituskiri</formula1>
    </dataValidation>
    <dataValidation allowBlank="1" showInputMessage="1" showErrorMessage="1" promptTitle="Tähelepanu!" prompt="Kulud programmis esitatud riiklike prioriteetide lõikes peavad võrduma projekti kogukuludega." sqref="D59"/>
    <dataValidation allowBlank="1" showInputMessage="1" showErrorMessage="1" promptTitle="Tähelepanu!" prompt="Aruandlusperioodi kogukulu peab olema võrdne projekti aruandlusperioodi kogukuludega." sqref="F59"/>
    <dataValidation type="decimal" errorStyle="warning" operator="lessThanOrEqual" allowBlank="1" showInputMessage="1" showErrorMessage="1" errorTitle="Tähelepanu!" error="Kaudsed kulud tohivad otsestest kuludest moodustada kuni 2,5%." promptTitle="Tähelepanu!" prompt="Kaudsed kulud moodustavad otsestest kuludest kuni 2,5%." sqref="F32">
      <formula1>F31*0.025</formula1>
    </dataValidation>
  </dataValidations>
  <pageMargins left="0.7" right="0.7" top="0.75" bottom="0.75" header="0.3" footer="0.3"/>
  <pageSetup paperSize="9" scale="63" fitToHeight="0" orientation="portrait" verticalDpi="0" r:id="rId1"/>
  <drawing r:id="rId2"/>
  <extLst>
    <ext xmlns:x14="http://schemas.microsoft.com/office/spreadsheetml/2009/9/main" uri="{CCE6A557-97BC-4b89-ADB6-D9C93CAAB3DF}">
      <x14:dataValidations xmlns:xm="http://schemas.microsoft.com/office/excel/2006/main" xWindow="556" yWindow="288" count="5">
        <x14:dataValidation type="decimal" errorStyle="warning" operator="equal" allowBlank="1" showInputMessage="1" showErrorMessage="1" promptTitle="Tähelepanu!" prompt="Muude otseste kulude kogusumma peab olema võrdne töölehel &quot;Muud otsesed kulud&quot; saadud kogusummaga.">
          <x14:formula1>
            <xm:f>'6. Muud otsesed kulud'!I42</xm:f>
          </x14:formula1>
          <xm:sqref>D30</xm:sqref>
        </x14:dataValidation>
        <x14:dataValidation type="decimal" operator="equal" allowBlank="1" showInputMessage="1" showErrorMessage="1" promptTitle="Tähelepanu!" prompt="Kinnisvarale tehtud kulude kogusumma peab olema võrdne töölehel &quot;Kinnisvara&quot; saadud kogusummaga.">
          <x14:formula1>
            <xm:f>'5. Kinnisvara'!I42</xm:f>
          </x14:formula1>
          <xm:sqref>D29</xm:sqref>
        </x14:dataValidation>
        <x14:dataValidation type="decimal" errorStyle="warning" operator="equal" allowBlank="1" showInputMessage="1" showErrorMessage="1" promptTitle="Tähelepanu!" prompt="Seadmete, varustuse ja IKT-arenduste kogusumma peab olema võrdne vastaval töölehel saadud kogusummaga.">
          <x14:formula1>
            <xm:f>'4. Seadmed, varust, IKT'!I42</xm:f>
          </x14:formula1>
          <xm:sqref>D28</xm:sqref>
        </x14:dataValidation>
        <x14:dataValidation type="decimal" errorStyle="warning" operator="equal" allowBlank="1" showInputMessage="1" showErrorMessage="1" promptTitle="Tähelepanu!" prompt="EL avalikustamise kulude kogusumma peab olema võrdne töölehel &quot;EL avalikustamise kulud&quot; saadud kogusummaga.">
          <x14:formula1>
            <xm:f>' 3. EL avalikustamise kulud'!I42</xm:f>
          </x14:formula1>
          <xm:sqref>D27</xm:sqref>
        </x14:dataValidation>
        <x14:dataValidation type="decimal" errorStyle="warning" operator="equal" allowBlank="1" showInputMessage="1" showErrorMessage="1" promptTitle="Tähelepanu!" prompt="Lähetuskulude kogusumma peab olema võrdne töölehel &quot;Lähetuskulud&quot; saadud kogusummaga.">
          <x14:formula1>
            <xm:f>'2. Lähetuskulud'!I42</xm:f>
          </x14:formula1>
          <xm:sqref>D26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I49"/>
  <sheetViews>
    <sheetView workbookViewId="0">
      <selection activeCell="H51" sqref="H51"/>
    </sheetView>
  </sheetViews>
  <sheetFormatPr defaultRowHeight="15.75" x14ac:dyDescent="0.25"/>
  <cols>
    <col min="1" max="1" width="4.7109375" style="17" customWidth="1"/>
    <col min="2" max="2" width="9.140625" style="17"/>
    <col min="3" max="3" width="18.28515625" style="17" customWidth="1"/>
    <col min="4" max="4" width="25.5703125" style="17" customWidth="1"/>
    <col min="5" max="5" width="16.7109375" style="13" customWidth="1"/>
    <col min="6" max="7" width="15.7109375" style="13" customWidth="1"/>
    <col min="8" max="8" width="15.42578125" style="17" customWidth="1"/>
    <col min="9" max="16384" width="9.140625" style="17"/>
  </cols>
  <sheetData>
    <row r="1" spans="2:9" x14ac:dyDescent="0.25">
      <c r="B1" s="3" t="s">
        <v>71</v>
      </c>
      <c r="C1" s="3"/>
    </row>
    <row r="2" spans="2:9" x14ac:dyDescent="0.25">
      <c r="B2" s="3"/>
      <c r="C2" s="3"/>
    </row>
    <row r="4" spans="2:9" x14ac:dyDescent="0.25">
      <c r="B4" s="15"/>
      <c r="C4" s="167" t="s">
        <v>6</v>
      </c>
      <c r="D4" s="167"/>
      <c r="E4" s="167"/>
      <c r="F4" s="167"/>
      <c r="G4" s="167"/>
      <c r="H4" s="167"/>
      <c r="I4" s="168" t="s">
        <v>12</v>
      </c>
    </row>
    <row r="5" spans="2:9" x14ac:dyDescent="0.25">
      <c r="B5" s="169" t="s">
        <v>1</v>
      </c>
      <c r="C5" s="171" t="s">
        <v>77</v>
      </c>
      <c r="D5" s="172"/>
      <c r="E5" s="172"/>
      <c r="F5" s="172"/>
      <c r="G5" s="172"/>
      <c r="H5" s="173"/>
      <c r="I5" s="168"/>
    </row>
    <row r="6" spans="2:9" ht="31.5" x14ac:dyDescent="0.25">
      <c r="B6" s="170"/>
      <c r="C6" s="5" t="s">
        <v>42</v>
      </c>
      <c r="D6" s="5" t="s">
        <v>43</v>
      </c>
      <c r="E6" s="5" t="s">
        <v>44</v>
      </c>
      <c r="F6" s="5" t="s">
        <v>45</v>
      </c>
      <c r="G6" s="5" t="s">
        <v>57</v>
      </c>
      <c r="H6" s="5" t="s">
        <v>46</v>
      </c>
      <c r="I6" s="168"/>
    </row>
    <row r="7" spans="2:9" s="25" customFormat="1" x14ac:dyDescent="0.25">
      <c r="B7" s="23"/>
      <c r="C7" s="23"/>
      <c r="D7" s="23"/>
      <c r="E7" s="24"/>
      <c r="F7" s="24"/>
      <c r="G7" s="24"/>
      <c r="H7" s="23"/>
      <c r="I7" s="64"/>
    </row>
    <row r="8" spans="2:9" s="25" customFormat="1" x14ac:dyDescent="0.25">
      <c r="B8" s="23"/>
      <c r="C8" s="23"/>
      <c r="D8" s="23"/>
      <c r="E8" s="24"/>
      <c r="F8" s="24"/>
      <c r="G8" s="24"/>
      <c r="H8" s="23"/>
      <c r="I8" s="64"/>
    </row>
    <row r="9" spans="2:9" s="25" customFormat="1" x14ac:dyDescent="0.25">
      <c r="B9" s="23"/>
      <c r="C9" s="23"/>
      <c r="D9" s="23"/>
      <c r="E9" s="24"/>
      <c r="F9" s="24"/>
      <c r="G9" s="24"/>
      <c r="H9" s="23"/>
      <c r="I9" s="64"/>
    </row>
    <row r="10" spans="2:9" s="25" customFormat="1" x14ac:dyDescent="0.25">
      <c r="B10" s="23"/>
      <c r="C10" s="23"/>
      <c r="D10" s="23"/>
      <c r="E10" s="24"/>
      <c r="F10" s="24"/>
      <c r="G10" s="24"/>
      <c r="H10" s="23"/>
      <c r="I10" s="64"/>
    </row>
    <row r="11" spans="2:9" s="25" customFormat="1" x14ac:dyDescent="0.25">
      <c r="B11" s="23"/>
      <c r="C11" s="23"/>
      <c r="D11" s="23"/>
      <c r="E11" s="24"/>
      <c r="F11" s="23"/>
      <c r="G11" s="24"/>
      <c r="H11" s="23"/>
      <c r="I11" s="64"/>
    </row>
    <row r="12" spans="2:9" s="25" customFormat="1" x14ac:dyDescent="0.25">
      <c r="B12" s="23"/>
      <c r="C12" s="23"/>
      <c r="D12" s="23"/>
      <c r="E12" s="24"/>
      <c r="F12" s="23"/>
      <c r="G12" s="24"/>
      <c r="H12" s="23"/>
      <c r="I12" s="64"/>
    </row>
    <row r="13" spans="2:9" s="25" customFormat="1" x14ac:dyDescent="0.25">
      <c r="B13" s="23"/>
      <c r="C13" s="23"/>
      <c r="D13" s="23"/>
      <c r="E13" s="24"/>
      <c r="F13" s="23"/>
      <c r="G13" s="24"/>
      <c r="H13" s="23"/>
      <c r="I13" s="64"/>
    </row>
    <row r="14" spans="2:9" s="25" customFormat="1" x14ac:dyDescent="0.25">
      <c r="B14" s="23"/>
      <c r="C14" s="23"/>
      <c r="D14" s="23"/>
      <c r="E14" s="24"/>
      <c r="F14" s="23"/>
      <c r="G14" s="24"/>
      <c r="H14" s="23"/>
      <c r="I14" s="64"/>
    </row>
    <row r="15" spans="2:9" s="25" customFormat="1" x14ac:dyDescent="0.25">
      <c r="B15" s="23"/>
      <c r="C15" s="23"/>
      <c r="D15" s="23"/>
      <c r="E15" s="24"/>
      <c r="F15" s="23"/>
      <c r="G15" s="24"/>
      <c r="H15" s="23"/>
      <c r="I15" s="64"/>
    </row>
    <row r="16" spans="2:9" s="25" customFormat="1" x14ac:dyDescent="0.25">
      <c r="B16" s="23"/>
      <c r="C16" s="23"/>
      <c r="D16" s="23"/>
      <c r="E16" s="24"/>
      <c r="F16" s="23"/>
      <c r="G16" s="24"/>
      <c r="H16" s="23"/>
      <c r="I16" s="64"/>
    </row>
    <row r="17" spans="2:9" s="25" customFormat="1" x14ac:dyDescent="0.25">
      <c r="B17" s="23"/>
      <c r="C17" s="23"/>
      <c r="D17" s="23"/>
      <c r="E17" s="24"/>
      <c r="F17" s="23"/>
      <c r="G17" s="24"/>
      <c r="H17" s="23"/>
      <c r="I17" s="64"/>
    </row>
    <row r="18" spans="2:9" s="25" customFormat="1" x14ac:dyDescent="0.25">
      <c r="B18" s="23"/>
      <c r="C18" s="23"/>
      <c r="D18" s="23"/>
      <c r="E18" s="24"/>
      <c r="F18" s="23"/>
      <c r="G18" s="24"/>
      <c r="H18" s="23"/>
      <c r="I18" s="64"/>
    </row>
    <row r="19" spans="2:9" s="25" customFormat="1" x14ac:dyDescent="0.25">
      <c r="B19" s="23"/>
      <c r="C19" s="23"/>
      <c r="D19" s="23"/>
      <c r="E19" s="24"/>
      <c r="F19" s="23"/>
      <c r="G19" s="24"/>
      <c r="H19" s="23"/>
      <c r="I19" s="64"/>
    </row>
    <row r="20" spans="2:9" s="25" customFormat="1" x14ac:dyDescent="0.25">
      <c r="B20" s="23"/>
      <c r="C20" s="23"/>
      <c r="D20" s="23"/>
      <c r="E20" s="24"/>
      <c r="F20" s="23"/>
      <c r="G20" s="24"/>
      <c r="H20" s="23"/>
      <c r="I20" s="64"/>
    </row>
    <row r="21" spans="2:9" s="25" customFormat="1" x14ac:dyDescent="0.25">
      <c r="B21" s="23"/>
      <c r="C21" s="23"/>
      <c r="D21" s="23"/>
      <c r="E21" s="24"/>
      <c r="F21" s="23"/>
      <c r="G21" s="24"/>
      <c r="H21" s="23"/>
      <c r="I21" s="64"/>
    </row>
    <row r="22" spans="2:9" s="25" customFormat="1" x14ac:dyDescent="0.25">
      <c r="B22" s="23"/>
      <c r="C22" s="23"/>
      <c r="D22" s="23"/>
      <c r="E22" s="24"/>
      <c r="F22" s="23"/>
      <c r="G22" s="24"/>
      <c r="H22" s="23"/>
      <c r="I22" s="64"/>
    </row>
    <row r="23" spans="2:9" s="25" customFormat="1" x14ac:dyDescent="0.25">
      <c r="B23" s="23"/>
      <c r="C23" s="23"/>
      <c r="D23" s="23"/>
      <c r="E23" s="24"/>
      <c r="F23" s="23"/>
      <c r="G23" s="24"/>
      <c r="H23" s="23"/>
      <c r="I23" s="64"/>
    </row>
    <row r="24" spans="2:9" s="25" customFormat="1" x14ac:dyDescent="0.25">
      <c r="B24" s="23"/>
      <c r="C24" s="23"/>
      <c r="D24" s="23"/>
      <c r="E24" s="24"/>
      <c r="F24" s="23"/>
      <c r="G24" s="24"/>
      <c r="H24" s="23"/>
      <c r="I24" s="64"/>
    </row>
    <row r="25" spans="2:9" s="25" customFormat="1" x14ac:dyDescent="0.25">
      <c r="B25" s="23"/>
      <c r="C25" s="23"/>
      <c r="D25" s="23"/>
      <c r="E25" s="24"/>
      <c r="F25" s="23"/>
      <c r="G25" s="24"/>
      <c r="H25" s="23"/>
      <c r="I25" s="64"/>
    </row>
    <row r="26" spans="2:9" s="25" customFormat="1" x14ac:dyDescent="0.25">
      <c r="B26" s="23"/>
      <c r="C26" s="23"/>
      <c r="D26" s="23"/>
      <c r="E26" s="24"/>
      <c r="F26" s="24"/>
      <c r="G26" s="24"/>
      <c r="H26" s="23"/>
      <c r="I26" s="64"/>
    </row>
    <row r="27" spans="2:9" s="25" customFormat="1" x14ac:dyDescent="0.25">
      <c r="B27" s="23"/>
      <c r="C27" s="23"/>
      <c r="D27" s="23"/>
      <c r="E27" s="24"/>
      <c r="F27" s="24"/>
      <c r="G27" s="24"/>
      <c r="H27" s="23"/>
      <c r="I27" s="64"/>
    </row>
    <row r="28" spans="2:9" x14ac:dyDescent="0.25">
      <c r="B28" s="164" t="s">
        <v>47</v>
      </c>
      <c r="C28" s="165"/>
      <c r="D28" s="165"/>
      <c r="E28" s="165"/>
      <c r="F28" s="165"/>
      <c r="G28" s="165"/>
      <c r="H28" s="166"/>
      <c r="I28" s="76">
        <f>SUM(I7:I27)</f>
        <v>0</v>
      </c>
    </row>
    <row r="29" spans="2:9" s="25" customFormat="1" x14ac:dyDescent="0.25">
      <c r="B29" s="23"/>
      <c r="C29" s="23"/>
      <c r="D29" s="23"/>
      <c r="E29" s="24"/>
      <c r="F29" s="24"/>
      <c r="G29" s="24"/>
      <c r="H29" s="23"/>
      <c r="I29" s="64"/>
    </row>
    <row r="30" spans="2:9" s="25" customFormat="1" x14ac:dyDescent="0.25">
      <c r="B30" s="23"/>
      <c r="C30" s="23"/>
      <c r="D30" s="23"/>
      <c r="E30" s="24"/>
      <c r="F30" s="23"/>
      <c r="G30" s="24"/>
      <c r="H30" s="23"/>
      <c r="I30" s="64"/>
    </row>
    <row r="31" spans="2:9" s="25" customFormat="1" x14ac:dyDescent="0.25">
      <c r="B31" s="23"/>
      <c r="C31" s="23"/>
      <c r="D31" s="23"/>
      <c r="E31" s="24"/>
      <c r="F31" s="23"/>
      <c r="G31" s="24"/>
      <c r="H31" s="23"/>
      <c r="I31" s="64"/>
    </row>
    <row r="32" spans="2:9" s="25" customFormat="1" x14ac:dyDescent="0.25">
      <c r="B32" s="23"/>
      <c r="C32" s="23"/>
      <c r="D32" s="23"/>
      <c r="E32" s="24"/>
      <c r="F32" s="24"/>
      <c r="G32" s="24"/>
      <c r="H32" s="23"/>
      <c r="I32" s="64"/>
    </row>
    <row r="33" spans="2:9" s="25" customFormat="1" x14ac:dyDescent="0.25">
      <c r="B33" s="23"/>
      <c r="C33" s="23"/>
      <c r="D33" s="23"/>
      <c r="E33" s="24"/>
      <c r="F33" s="23"/>
      <c r="G33" s="24"/>
      <c r="H33" s="23"/>
      <c r="I33" s="64"/>
    </row>
    <row r="34" spans="2:9" s="25" customFormat="1" x14ac:dyDescent="0.25">
      <c r="B34" s="23"/>
      <c r="C34" s="23"/>
      <c r="D34" s="23"/>
      <c r="E34" s="24"/>
      <c r="F34" s="23"/>
      <c r="G34" s="24"/>
      <c r="H34" s="23"/>
      <c r="I34" s="64"/>
    </row>
    <row r="35" spans="2:9" s="25" customFormat="1" x14ac:dyDescent="0.25">
      <c r="B35" s="23"/>
      <c r="C35" s="23"/>
      <c r="D35" s="23"/>
      <c r="E35" s="24"/>
      <c r="F35" s="23"/>
      <c r="G35" s="24"/>
      <c r="H35" s="23"/>
      <c r="I35" s="64"/>
    </row>
    <row r="36" spans="2:9" s="25" customFormat="1" x14ac:dyDescent="0.25">
      <c r="B36" s="23"/>
      <c r="C36" s="23"/>
      <c r="D36" s="23"/>
      <c r="E36" s="24"/>
      <c r="F36" s="23"/>
      <c r="G36" s="24"/>
      <c r="H36" s="23"/>
      <c r="I36" s="64"/>
    </row>
    <row r="37" spans="2:9" s="25" customFormat="1" x14ac:dyDescent="0.25">
      <c r="B37" s="23"/>
      <c r="C37" s="23"/>
      <c r="D37" s="23"/>
      <c r="E37" s="24"/>
      <c r="F37" s="23"/>
      <c r="G37" s="24"/>
      <c r="H37" s="23"/>
      <c r="I37" s="64"/>
    </row>
    <row r="38" spans="2:9" s="25" customFormat="1" x14ac:dyDescent="0.25">
      <c r="B38" s="23"/>
      <c r="C38" s="23"/>
      <c r="D38" s="23"/>
      <c r="E38" s="24"/>
      <c r="F38" s="23"/>
      <c r="G38" s="24"/>
      <c r="H38" s="23"/>
      <c r="I38" s="64"/>
    </row>
    <row r="39" spans="2:9" s="25" customFormat="1" x14ac:dyDescent="0.25">
      <c r="B39" s="23"/>
      <c r="C39" s="23"/>
      <c r="D39" s="23"/>
      <c r="E39" s="24"/>
      <c r="F39" s="23"/>
      <c r="G39" s="24"/>
      <c r="H39" s="23"/>
      <c r="I39" s="64"/>
    </row>
    <row r="40" spans="2:9" s="25" customFormat="1" x14ac:dyDescent="0.25">
      <c r="B40" s="23"/>
      <c r="C40" s="23"/>
      <c r="D40" s="23"/>
      <c r="E40" s="24"/>
      <c r="F40" s="23"/>
      <c r="G40" s="24"/>
      <c r="H40" s="23"/>
      <c r="I40" s="64"/>
    </row>
    <row r="41" spans="2:9" s="25" customFormat="1" x14ac:dyDescent="0.25">
      <c r="B41" s="23"/>
      <c r="C41" s="23"/>
      <c r="D41" s="23"/>
      <c r="E41" s="24"/>
      <c r="F41" s="23"/>
      <c r="G41" s="24"/>
      <c r="H41" s="23"/>
      <c r="I41" s="64"/>
    </row>
    <row r="42" spans="2:9" s="25" customFormat="1" x14ac:dyDescent="0.25">
      <c r="B42" s="23"/>
      <c r="C42" s="23"/>
      <c r="D42" s="23"/>
      <c r="E42" s="24"/>
      <c r="F42" s="23"/>
      <c r="G42" s="24"/>
      <c r="H42" s="23"/>
      <c r="I42" s="64"/>
    </row>
    <row r="43" spans="2:9" s="25" customFormat="1" x14ac:dyDescent="0.25">
      <c r="B43" s="23"/>
      <c r="C43" s="23"/>
      <c r="D43" s="23"/>
      <c r="E43" s="24"/>
      <c r="F43" s="23"/>
      <c r="G43" s="24"/>
      <c r="H43" s="23"/>
      <c r="I43" s="64"/>
    </row>
    <row r="44" spans="2:9" s="25" customFormat="1" x14ac:dyDescent="0.25">
      <c r="B44" s="23"/>
      <c r="C44" s="23"/>
      <c r="D44" s="23"/>
      <c r="E44" s="24"/>
      <c r="F44" s="23"/>
      <c r="G44" s="24"/>
      <c r="H44" s="23"/>
      <c r="I44" s="64"/>
    </row>
    <row r="45" spans="2:9" s="25" customFormat="1" x14ac:dyDescent="0.25">
      <c r="B45" s="23"/>
      <c r="C45" s="23"/>
      <c r="D45" s="23"/>
      <c r="E45" s="24"/>
      <c r="F45" s="23"/>
      <c r="G45" s="24"/>
      <c r="H45" s="23"/>
      <c r="I45" s="64"/>
    </row>
    <row r="46" spans="2:9" s="25" customFormat="1" x14ac:dyDescent="0.25">
      <c r="B46" s="23"/>
      <c r="C46" s="23"/>
      <c r="D46" s="23"/>
      <c r="E46" s="24"/>
      <c r="F46" s="24"/>
      <c r="G46" s="24"/>
      <c r="H46" s="23"/>
      <c r="I46" s="64"/>
    </row>
    <row r="47" spans="2:9" x14ac:dyDescent="0.25">
      <c r="B47" s="164" t="s">
        <v>134</v>
      </c>
      <c r="C47" s="165"/>
      <c r="D47" s="165"/>
      <c r="E47" s="165"/>
      <c r="F47" s="165"/>
      <c r="G47" s="165"/>
      <c r="H47" s="166"/>
      <c r="I47" s="76">
        <f>SUM(I29:I46)</f>
        <v>0</v>
      </c>
    </row>
    <row r="48" spans="2:9" x14ac:dyDescent="0.25">
      <c r="B48" s="164" t="s">
        <v>54</v>
      </c>
      <c r="C48" s="165"/>
      <c r="D48" s="165"/>
      <c r="E48" s="165"/>
      <c r="F48" s="165"/>
      <c r="G48" s="165"/>
      <c r="H48" s="166"/>
      <c r="I48" s="76">
        <f>I28+I47</f>
        <v>0</v>
      </c>
    </row>
    <row r="49" spans="2:2" x14ac:dyDescent="0.25">
      <c r="B49" s="17" t="s">
        <v>133</v>
      </c>
    </row>
  </sheetData>
  <sheetProtection formatCells="0" formatColumns="0" insertColumns="0" insertRows="0" deleteColumns="0" deleteRows="0" selectLockedCells="1"/>
  <mergeCells count="7">
    <mergeCell ref="B47:H47"/>
    <mergeCell ref="B48:H48"/>
    <mergeCell ref="C4:H4"/>
    <mergeCell ref="I4:I6"/>
    <mergeCell ref="B5:B6"/>
    <mergeCell ref="C5:H5"/>
    <mergeCell ref="B28:H28"/>
  </mergeCells>
  <dataValidations xWindow="680" yWindow="473"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7 G29:G46">
      <formula1>F7</formula1>
    </dataValidation>
  </dataValidations>
  <pageMargins left="0.7" right="0.7" top="0.75" bottom="0.75" header="0.3" footer="0.3"/>
  <pageSetup paperSize="9" scale="67" fitToHeight="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43"/>
  <sheetViews>
    <sheetView topLeftCell="A13" workbookViewId="0">
      <selection activeCell="B42" sqref="B42:H42"/>
    </sheetView>
  </sheetViews>
  <sheetFormatPr defaultRowHeight="15.75" x14ac:dyDescent="0.25"/>
  <cols>
    <col min="1" max="1" width="4.5703125" style="17" customWidth="1"/>
    <col min="2" max="2" width="9.140625" style="1"/>
    <col min="3" max="3" width="18.28515625" style="17" customWidth="1"/>
    <col min="4" max="4" width="25.5703125" style="1" customWidth="1"/>
    <col min="5" max="5" width="16.7109375" customWidth="1"/>
    <col min="6" max="6" width="15.7109375" customWidth="1"/>
    <col min="7" max="7" width="15.7109375" style="13" customWidth="1"/>
    <col min="8" max="8" width="15.42578125" style="17" customWidth="1"/>
    <col min="9" max="16384" width="9.140625" style="1"/>
  </cols>
  <sheetData>
    <row r="1" spans="2:9" x14ac:dyDescent="0.25">
      <c r="B1" s="3" t="s">
        <v>135</v>
      </c>
      <c r="C1" s="3"/>
    </row>
    <row r="3" spans="2:9" x14ac:dyDescent="0.25">
      <c r="B3" s="4"/>
      <c r="C3" s="167" t="s">
        <v>6</v>
      </c>
      <c r="D3" s="167"/>
      <c r="E3" s="167"/>
      <c r="F3" s="167"/>
      <c r="G3" s="167"/>
      <c r="H3" s="167"/>
      <c r="I3" s="168" t="s">
        <v>12</v>
      </c>
    </row>
    <row r="4" spans="2:9" x14ac:dyDescent="0.25">
      <c r="B4" s="169" t="s">
        <v>1</v>
      </c>
      <c r="C4" s="171" t="s">
        <v>78</v>
      </c>
      <c r="D4" s="172"/>
      <c r="E4" s="172"/>
      <c r="F4" s="172"/>
      <c r="G4" s="172"/>
      <c r="H4" s="173"/>
      <c r="I4" s="168"/>
    </row>
    <row r="5" spans="2:9" ht="31.5" x14ac:dyDescent="0.25">
      <c r="B5" s="170"/>
      <c r="C5" s="5" t="s">
        <v>42</v>
      </c>
      <c r="D5" s="5" t="s">
        <v>43</v>
      </c>
      <c r="E5" s="5" t="s">
        <v>44</v>
      </c>
      <c r="F5" s="5" t="s">
        <v>45</v>
      </c>
      <c r="G5" s="5" t="s">
        <v>57</v>
      </c>
      <c r="H5" s="5" t="s">
        <v>46</v>
      </c>
      <c r="I5" s="168"/>
    </row>
    <row r="6" spans="2:9" s="25" customFormat="1" x14ac:dyDescent="0.25">
      <c r="B6" s="23"/>
      <c r="C6" s="23"/>
      <c r="D6" s="23"/>
      <c r="E6" s="23"/>
      <c r="F6" s="24"/>
      <c r="G6" s="24"/>
      <c r="H6" s="23"/>
      <c r="I6" s="64"/>
    </row>
    <row r="7" spans="2:9" s="25" customFormat="1" x14ac:dyDescent="0.25">
      <c r="B7" s="23"/>
      <c r="C7" s="23"/>
      <c r="D7" s="23"/>
      <c r="E7" s="23"/>
      <c r="F7" s="23"/>
      <c r="G7" s="23"/>
      <c r="H7" s="23"/>
      <c r="I7" s="64"/>
    </row>
    <row r="8" spans="2:9" s="25" customFormat="1" x14ac:dyDescent="0.25">
      <c r="B8" s="23"/>
      <c r="C8" s="23"/>
      <c r="D8" s="23"/>
      <c r="E8" s="23"/>
      <c r="F8" s="23"/>
      <c r="G8" s="23"/>
      <c r="H8" s="23"/>
      <c r="I8" s="64"/>
    </row>
    <row r="9" spans="2:9" s="25" customFormat="1" x14ac:dyDescent="0.25">
      <c r="B9" s="23"/>
      <c r="C9" s="23"/>
      <c r="D9" s="23"/>
      <c r="E9" s="23"/>
      <c r="F9" s="23"/>
      <c r="G9" s="23"/>
      <c r="H9" s="23"/>
      <c r="I9" s="64"/>
    </row>
    <row r="10" spans="2:9" s="25" customFormat="1" x14ac:dyDescent="0.25">
      <c r="B10" s="23"/>
      <c r="C10" s="23"/>
      <c r="D10" s="23"/>
      <c r="E10" s="23"/>
      <c r="F10" s="23"/>
      <c r="G10" s="23"/>
      <c r="H10" s="23"/>
      <c r="I10" s="64"/>
    </row>
    <row r="11" spans="2:9" s="25" customFormat="1" x14ac:dyDescent="0.25">
      <c r="B11" s="23"/>
      <c r="C11" s="23"/>
      <c r="D11" s="23"/>
      <c r="E11" s="23"/>
      <c r="F11" s="23"/>
      <c r="G11" s="23"/>
      <c r="H11" s="23"/>
      <c r="I11" s="64"/>
    </row>
    <row r="12" spans="2:9" s="25" customFormat="1" x14ac:dyDescent="0.25">
      <c r="B12" s="23"/>
      <c r="C12" s="23"/>
      <c r="D12" s="23"/>
      <c r="E12" s="23"/>
      <c r="F12" s="23"/>
      <c r="G12" s="23"/>
      <c r="H12" s="23"/>
      <c r="I12" s="64"/>
    </row>
    <row r="13" spans="2:9" s="25" customFormat="1" x14ac:dyDescent="0.25">
      <c r="B13" s="23"/>
      <c r="C13" s="23"/>
      <c r="D13" s="23"/>
      <c r="E13" s="23"/>
      <c r="F13" s="23"/>
      <c r="G13" s="23"/>
      <c r="H13" s="23"/>
      <c r="I13" s="64"/>
    </row>
    <row r="14" spans="2:9" s="25" customFormat="1" x14ac:dyDescent="0.25">
      <c r="B14" s="23"/>
      <c r="C14" s="23"/>
      <c r="D14" s="23"/>
      <c r="E14" s="23"/>
      <c r="F14" s="23"/>
      <c r="G14" s="23"/>
      <c r="H14" s="23"/>
      <c r="I14" s="64"/>
    </row>
    <row r="15" spans="2:9" s="25" customFormat="1" x14ac:dyDescent="0.25">
      <c r="B15" s="23"/>
      <c r="C15" s="23"/>
      <c r="D15" s="23"/>
      <c r="E15" s="23"/>
      <c r="F15" s="23"/>
      <c r="G15" s="23"/>
      <c r="H15" s="23"/>
      <c r="I15" s="64"/>
    </row>
    <row r="16" spans="2:9" s="25" customFormat="1" x14ac:dyDescent="0.25">
      <c r="B16" s="23"/>
      <c r="C16" s="23"/>
      <c r="D16" s="23"/>
      <c r="E16" s="23"/>
      <c r="F16" s="23"/>
      <c r="G16" s="23"/>
      <c r="H16" s="23"/>
      <c r="I16" s="64"/>
    </row>
    <row r="17" spans="2:9" s="25" customFormat="1" x14ac:dyDescent="0.25">
      <c r="B17" s="23"/>
      <c r="C17" s="23"/>
      <c r="D17" s="23"/>
      <c r="E17" s="23"/>
      <c r="F17" s="23"/>
      <c r="G17" s="23"/>
      <c r="H17" s="23"/>
      <c r="I17" s="64"/>
    </row>
    <row r="18" spans="2:9" s="25" customFormat="1" x14ac:dyDescent="0.25">
      <c r="B18" s="23"/>
      <c r="C18" s="23"/>
      <c r="D18" s="23"/>
      <c r="E18" s="23"/>
      <c r="F18" s="23"/>
      <c r="G18" s="23"/>
      <c r="H18" s="23"/>
      <c r="I18" s="64"/>
    </row>
    <row r="19" spans="2:9" s="25" customFormat="1" x14ac:dyDescent="0.25">
      <c r="B19" s="23"/>
      <c r="C19" s="23"/>
      <c r="D19" s="23"/>
      <c r="E19" s="23"/>
      <c r="F19" s="23"/>
      <c r="G19" s="23"/>
      <c r="H19" s="23"/>
      <c r="I19" s="64"/>
    </row>
    <row r="20" spans="2:9" s="25" customFormat="1" x14ac:dyDescent="0.25">
      <c r="B20" s="23"/>
      <c r="C20" s="23"/>
      <c r="D20" s="23"/>
      <c r="E20" s="23"/>
      <c r="F20" s="23"/>
      <c r="G20" s="23"/>
      <c r="H20" s="23"/>
      <c r="I20" s="64"/>
    </row>
    <row r="21" spans="2:9" s="25" customFormat="1" x14ac:dyDescent="0.25">
      <c r="B21" s="23"/>
      <c r="C21" s="23"/>
      <c r="D21" s="23"/>
      <c r="E21" s="23"/>
      <c r="F21" s="23"/>
      <c r="G21" s="23"/>
      <c r="H21" s="23"/>
      <c r="I21" s="64"/>
    </row>
    <row r="22" spans="2:9" s="25" customFormat="1" x14ac:dyDescent="0.25">
      <c r="B22" s="23"/>
      <c r="C22" s="23"/>
      <c r="D22" s="23"/>
      <c r="E22" s="23"/>
      <c r="F22" s="24"/>
      <c r="G22" s="23"/>
      <c r="H22" s="23"/>
      <c r="I22" s="64"/>
    </row>
    <row r="23" spans="2:9" x14ac:dyDescent="0.25">
      <c r="B23" s="164" t="s">
        <v>47</v>
      </c>
      <c r="C23" s="165"/>
      <c r="D23" s="165"/>
      <c r="E23" s="165"/>
      <c r="F23" s="165"/>
      <c r="G23" s="165"/>
      <c r="H23" s="166"/>
      <c r="I23" s="76">
        <f>SUM(I6:I22)</f>
        <v>0</v>
      </c>
    </row>
    <row r="24" spans="2:9" s="25" customFormat="1" x14ac:dyDescent="0.25">
      <c r="B24" s="23"/>
      <c r="C24" s="23"/>
      <c r="D24" s="23"/>
      <c r="E24" s="23"/>
      <c r="F24" s="24"/>
      <c r="G24" s="23"/>
      <c r="H24" s="23"/>
      <c r="I24" s="64"/>
    </row>
    <row r="25" spans="2:9" s="25" customFormat="1" x14ac:dyDescent="0.25">
      <c r="B25" s="23"/>
      <c r="C25" s="23"/>
      <c r="D25" s="23"/>
      <c r="E25" s="23"/>
      <c r="F25" s="23"/>
      <c r="G25" s="23"/>
      <c r="H25" s="23"/>
      <c r="I25" s="64"/>
    </row>
    <row r="26" spans="2:9" s="25" customFormat="1" x14ac:dyDescent="0.25">
      <c r="B26" s="23"/>
      <c r="C26" s="23"/>
      <c r="D26" s="23"/>
      <c r="E26" s="23"/>
      <c r="F26" s="23"/>
      <c r="G26" s="23"/>
      <c r="H26" s="23"/>
      <c r="I26" s="64"/>
    </row>
    <row r="27" spans="2:9" s="25" customFormat="1" x14ac:dyDescent="0.25">
      <c r="B27" s="23"/>
      <c r="C27" s="23"/>
      <c r="D27" s="23"/>
      <c r="E27" s="23"/>
      <c r="F27" s="23"/>
      <c r="G27" s="23"/>
      <c r="H27" s="23"/>
      <c r="I27" s="64"/>
    </row>
    <row r="28" spans="2:9" s="25" customFormat="1" x14ac:dyDescent="0.25">
      <c r="B28" s="23"/>
      <c r="C28" s="23"/>
      <c r="D28" s="23"/>
      <c r="E28" s="23"/>
      <c r="F28" s="23"/>
      <c r="G28" s="23"/>
      <c r="H28" s="23"/>
      <c r="I28" s="64"/>
    </row>
    <row r="29" spans="2:9" s="25" customFormat="1" x14ac:dyDescent="0.25">
      <c r="B29" s="23"/>
      <c r="C29" s="23"/>
      <c r="D29" s="23"/>
      <c r="E29" s="23"/>
      <c r="F29" s="23"/>
      <c r="G29" s="23"/>
      <c r="H29" s="23"/>
      <c r="I29" s="64"/>
    </row>
    <row r="30" spans="2:9" s="25" customFormat="1" x14ac:dyDescent="0.25">
      <c r="B30" s="23"/>
      <c r="C30" s="23"/>
      <c r="D30" s="23"/>
      <c r="E30" s="23"/>
      <c r="F30" s="23"/>
      <c r="G30" s="23"/>
      <c r="H30" s="23"/>
      <c r="I30" s="64"/>
    </row>
    <row r="31" spans="2:9" s="25" customFormat="1" x14ac:dyDescent="0.25">
      <c r="B31" s="23"/>
      <c r="C31" s="23"/>
      <c r="D31" s="23"/>
      <c r="E31" s="23"/>
      <c r="F31" s="23"/>
      <c r="G31" s="23"/>
      <c r="H31" s="23"/>
      <c r="I31" s="64"/>
    </row>
    <row r="32" spans="2:9" s="25" customFormat="1" x14ac:dyDescent="0.25">
      <c r="B32" s="23"/>
      <c r="C32" s="23"/>
      <c r="D32" s="23"/>
      <c r="E32" s="23"/>
      <c r="F32" s="23"/>
      <c r="G32" s="23"/>
      <c r="H32" s="23"/>
      <c r="I32" s="64"/>
    </row>
    <row r="33" spans="2:9" s="25" customFormat="1" x14ac:dyDescent="0.25">
      <c r="B33" s="23"/>
      <c r="C33" s="23"/>
      <c r="D33" s="23"/>
      <c r="E33" s="23"/>
      <c r="F33" s="23"/>
      <c r="G33" s="23"/>
      <c r="H33" s="23"/>
      <c r="I33" s="64"/>
    </row>
    <row r="34" spans="2:9" s="25" customFormat="1" x14ac:dyDescent="0.25">
      <c r="B34" s="23"/>
      <c r="C34" s="23"/>
      <c r="D34" s="23"/>
      <c r="E34" s="23"/>
      <c r="F34" s="23"/>
      <c r="G34" s="23"/>
      <c r="H34" s="23"/>
      <c r="I34" s="64"/>
    </row>
    <row r="35" spans="2:9" s="25" customFormat="1" x14ac:dyDescent="0.25">
      <c r="B35" s="23"/>
      <c r="C35" s="23"/>
      <c r="D35" s="23"/>
      <c r="E35" s="23"/>
      <c r="F35" s="23"/>
      <c r="G35" s="23"/>
      <c r="H35" s="23"/>
      <c r="I35" s="64"/>
    </row>
    <row r="36" spans="2:9" s="25" customFormat="1" x14ac:dyDescent="0.25">
      <c r="B36" s="23"/>
      <c r="C36" s="23"/>
      <c r="D36" s="23"/>
      <c r="E36" s="23"/>
      <c r="F36" s="23"/>
      <c r="G36" s="23"/>
      <c r="H36" s="23"/>
      <c r="I36" s="64"/>
    </row>
    <row r="37" spans="2:9" s="25" customFormat="1" x14ac:dyDescent="0.25">
      <c r="B37" s="23"/>
      <c r="C37" s="23"/>
      <c r="D37" s="23"/>
      <c r="E37" s="23"/>
      <c r="F37" s="23"/>
      <c r="G37" s="23"/>
      <c r="H37" s="23"/>
      <c r="I37" s="64"/>
    </row>
    <row r="38" spans="2:9" s="25" customFormat="1" x14ac:dyDescent="0.25">
      <c r="B38" s="23"/>
      <c r="C38" s="23"/>
      <c r="D38" s="23"/>
      <c r="E38" s="23"/>
      <c r="F38" s="23"/>
      <c r="G38" s="23"/>
      <c r="H38" s="23"/>
      <c r="I38" s="64"/>
    </row>
    <row r="39" spans="2:9" s="25" customFormat="1" x14ac:dyDescent="0.25">
      <c r="B39" s="23"/>
      <c r="C39" s="23"/>
      <c r="D39" s="23"/>
      <c r="E39" s="23"/>
      <c r="F39" s="23"/>
      <c r="G39" s="23"/>
      <c r="H39" s="23"/>
      <c r="I39" s="64"/>
    </row>
    <row r="40" spans="2:9" s="25" customFormat="1" x14ac:dyDescent="0.25">
      <c r="B40" s="23"/>
      <c r="C40" s="23"/>
      <c r="D40" s="23"/>
      <c r="E40" s="23"/>
      <c r="F40" s="24"/>
      <c r="G40" s="23"/>
      <c r="H40" s="23"/>
      <c r="I40" s="64"/>
    </row>
    <row r="41" spans="2:9" x14ac:dyDescent="0.25">
      <c r="B41" s="164" t="s">
        <v>134</v>
      </c>
      <c r="C41" s="165"/>
      <c r="D41" s="165"/>
      <c r="E41" s="165"/>
      <c r="F41" s="165"/>
      <c r="G41" s="165"/>
      <c r="H41" s="166"/>
      <c r="I41" s="76">
        <f>SUM(I24:I40)</f>
        <v>0</v>
      </c>
    </row>
    <row r="42" spans="2:9" x14ac:dyDescent="0.25">
      <c r="B42" s="164" t="s">
        <v>136</v>
      </c>
      <c r="C42" s="165"/>
      <c r="D42" s="165"/>
      <c r="E42" s="165"/>
      <c r="F42" s="165"/>
      <c r="G42" s="165"/>
      <c r="H42" s="166"/>
      <c r="I42" s="76">
        <f>I23+I41</f>
        <v>0</v>
      </c>
    </row>
    <row r="43" spans="2:9" x14ac:dyDescent="0.25">
      <c r="B43" s="17" t="s">
        <v>133</v>
      </c>
    </row>
  </sheetData>
  <sheetProtection formatCells="0" formatColumns="0" insertColumns="0" insertRows="0" deleteColumns="0" deleteRows="0" selectLockedCells="1"/>
  <mergeCells count="7">
    <mergeCell ref="B42:H42"/>
    <mergeCell ref="I3:I5"/>
    <mergeCell ref="B23:H23"/>
    <mergeCell ref="B41:H41"/>
    <mergeCell ref="B4:B5"/>
    <mergeCell ref="C3:H3"/>
    <mergeCell ref="C4:H4"/>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24:G40 G6:G22">
      <formula1>F6</formula1>
    </dataValidation>
  </dataValidations>
  <pageMargins left="0.7" right="0.7" top="0.75" bottom="0.75" header="0.3" footer="0.3"/>
  <pageSetup paperSize="9" scale="67"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I43"/>
  <sheetViews>
    <sheetView topLeftCell="A10" workbookViewId="0">
      <selection activeCell="E50" sqref="E50"/>
    </sheetView>
  </sheetViews>
  <sheetFormatPr defaultRowHeight="15.75" x14ac:dyDescent="0.25"/>
  <cols>
    <col min="1" max="1" width="4.5703125" style="17" customWidth="1"/>
    <col min="2" max="2" width="9.140625" style="17"/>
    <col min="3" max="3" width="18.28515625" style="17" customWidth="1"/>
    <col min="4" max="4" width="25.5703125" style="17" customWidth="1"/>
    <col min="5" max="5" width="16.7109375" style="13" customWidth="1"/>
    <col min="6" max="7" width="15.7109375" style="13" customWidth="1"/>
    <col min="8" max="8" width="15.42578125" style="17" customWidth="1"/>
    <col min="9" max="16384" width="9.140625" style="17"/>
  </cols>
  <sheetData>
    <row r="1" spans="2:9" x14ac:dyDescent="0.25">
      <c r="B1" s="3" t="s">
        <v>126</v>
      </c>
      <c r="C1" s="3"/>
    </row>
    <row r="3" spans="2:9" x14ac:dyDescent="0.25">
      <c r="B3" s="15"/>
      <c r="C3" s="167" t="s">
        <v>6</v>
      </c>
      <c r="D3" s="167"/>
      <c r="E3" s="167"/>
      <c r="F3" s="167"/>
      <c r="G3" s="167"/>
      <c r="H3" s="167"/>
      <c r="I3" s="168" t="s">
        <v>12</v>
      </c>
    </row>
    <row r="4" spans="2:9" x14ac:dyDescent="0.25">
      <c r="B4" s="169" t="s">
        <v>1</v>
      </c>
      <c r="C4" s="171" t="s">
        <v>77</v>
      </c>
      <c r="D4" s="172"/>
      <c r="E4" s="172"/>
      <c r="F4" s="172"/>
      <c r="G4" s="172"/>
      <c r="H4" s="173"/>
      <c r="I4" s="168"/>
    </row>
    <row r="5" spans="2:9" ht="31.5" x14ac:dyDescent="0.25">
      <c r="B5" s="170"/>
      <c r="C5" s="5" t="s">
        <v>42</v>
      </c>
      <c r="D5" s="5" t="s">
        <v>43</v>
      </c>
      <c r="E5" s="5" t="s">
        <v>44</v>
      </c>
      <c r="F5" s="5" t="s">
        <v>45</v>
      </c>
      <c r="G5" s="5" t="s">
        <v>57</v>
      </c>
      <c r="H5" s="5" t="s">
        <v>46</v>
      </c>
      <c r="I5" s="168"/>
    </row>
    <row r="6" spans="2:9" s="25" customFormat="1" x14ac:dyDescent="0.25">
      <c r="B6" s="23"/>
      <c r="C6" s="23"/>
      <c r="D6" s="23"/>
      <c r="E6" s="23"/>
      <c r="F6" s="24"/>
      <c r="G6" s="24"/>
      <c r="H6" s="23"/>
      <c r="I6" s="64"/>
    </row>
    <row r="7" spans="2:9" s="25" customFormat="1" x14ac:dyDescent="0.25">
      <c r="B7" s="23"/>
      <c r="C7" s="23"/>
      <c r="D7" s="23"/>
      <c r="E7" s="23"/>
      <c r="F7" s="24"/>
      <c r="G7" s="24"/>
      <c r="H7" s="23"/>
      <c r="I7" s="64"/>
    </row>
    <row r="8" spans="2:9" s="25" customFormat="1" x14ac:dyDescent="0.25">
      <c r="B8" s="23"/>
      <c r="C8" s="23"/>
      <c r="D8" s="23"/>
      <c r="E8" s="23"/>
      <c r="F8" s="24"/>
      <c r="G8" s="24"/>
      <c r="H8" s="23"/>
      <c r="I8" s="64"/>
    </row>
    <row r="9" spans="2:9" s="25" customFormat="1" x14ac:dyDescent="0.25">
      <c r="B9" s="23"/>
      <c r="C9" s="23"/>
      <c r="D9" s="23"/>
      <c r="E9" s="23"/>
      <c r="F9" s="24"/>
      <c r="G9" s="24"/>
      <c r="H9" s="23"/>
      <c r="I9" s="64"/>
    </row>
    <row r="10" spans="2:9" s="25" customFormat="1" x14ac:dyDescent="0.25">
      <c r="B10" s="23"/>
      <c r="C10" s="23"/>
      <c r="D10" s="23"/>
      <c r="E10" s="23"/>
      <c r="F10" s="24"/>
      <c r="G10" s="24"/>
      <c r="H10" s="23"/>
      <c r="I10" s="64"/>
    </row>
    <row r="11" spans="2:9" s="25" customFormat="1" x14ac:dyDescent="0.25">
      <c r="B11" s="23"/>
      <c r="C11" s="23"/>
      <c r="D11" s="23"/>
      <c r="E11" s="23"/>
      <c r="F11" s="24"/>
      <c r="G11" s="24"/>
      <c r="H11" s="23"/>
      <c r="I11" s="64"/>
    </row>
    <row r="12" spans="2:9" s="25" customFormat="1" x14ac:dyDescent="0.25">
      <c r="B12" s="23"/>
      <c r="C12" s="23"/>
      <c r="D12" s="23"/>
      <c r="E12" s="23"/>
      <c r="F12" s="24"/>
      <c r="G12" s="24"/>
      <c r="H12" s="23"/>
      <c r="I12" s="64"/>
    </row>
    <row r="13" spans="2:9" s="25" customFormat="1" x14ac:dyDescent="0.25">
      <c r="B13" s="23"/>
      <c r="C13" s="23"/>
      <c r="D13" s="23"/>
      <c r="E13" s="23"/>
      <c r="F13" s="24"/>
      <c r="G13" s="24"/>
      <c r="H13" s="23"/>
      <c r="I13" s="64"/>
    </row>
    <row r="14" spans="2:9" s="25" customFormat="1" x14ac:dyDescent="0.25">
      <c r="B14" s="23"/>
      <c r="C14" s="23"/>
      <c r="D14" s="23"/>
      <c r="E14" s="23"/>
      <c r="F14" s="24"/>
      <c r="G14" s="24"/>
      <c r="H14" s="23"/>
      <c r="I14" s="64"/>
    </row>
    <row r="15" spans="2:9" s="25" customFormat="1" x14ac:dyDescent="0.25">
      <c r="B15" s="23"/>
      <c r="C15" s="23"/>
      <c r="D15" s="23"/>
      <c r="E15" s="23"/>
      <c r="F15" s="24"/>
      <c r="G15" s="24"/>
      <c r="H15" s="23"/>
      <c r="I15" s="64"/>
    </row>
    <row r="16" spans="2:9" s="25" customFormat="1" x14ac:dyDescent="0.25">
      <c r="B16" s="23"/>
      <c r="C16" s="23"/>
      <c r="D16" s="23"/>
      <c r="E16" s="23"/>
      <c r="F16" s="24"/>
      <c r="G16" s="24"/>
      <c r="H16" s="23"/>
      <c r="I16" s="64"/>
    </row>
    <row r="17" spans="2:9" s="25" customFormat="1" x14ac:dyDescent="0.25">
      <c r="B17" s="23"/>
      <c r="C17" s="23"/>
      <c r="D17" s="23"/>
      <c r="E17" s="23"/>
      <c r="F17" s="24"/>
      <c r="G17" s="24"/>
      <c r="H17" s="23"/>
      <c r="I17" s="64"/>
    </row>
    <row r="18" spans="2:9" s="25" customFormat="1" x14ac:dyDescent="0.25">
      <c r="B18" s="23"/>
      <c r="C18" s="23"/>
      <c r="D18" s="23"/>
      <c r="E18" s="23"/>
      <c r="F18" s="24"/>
      <c r="G18" s="24"/>
      <c r="H18" s="23"/>
      <c r="I18" s="64"/>
    </row>
    <row r="19" spans="2:9" s="25" customFormat="1" x14ac:dyDescent="0.25">
      <c r="B19" s="23"/>
      <c r="C19" s="23"/>
      <c r="D19" s="23"/>
      <c r="E19" s="23"/>
      <c r="F19" s="24"/>
      <c r="G19" s="24"/>
      <c r="H19" s="23"/>
      <c r="I19" s="64"/>
    </row>
    <row r="20" spans="2:9" s="25" customFormat="1" x14ac:dyDescent="0.25">
      <c r="B20" s="23"/>
      <c r="C20" s="23"/>
      <c r="D20" s="23"/>
      <c r="E20" s="23"/>
      <c r="F20" s="24"/>
      <c r="G20" s="24"/>
      <c r="H20" s="23"/>
      <c r="I20" s="64"/>
    </row>
    <row r="21" spans="2:9" s="25" customFormat="1" x14ac:dyDescent="0.25">
      <c r="B21" s="23"/>
      <c r="C21" s="23"/>
      <c r="D21" s="23"/>
      <c r="E21" s="23"/>
      <c r="F21" s="24"/>
      <c r="G21" s="24"/>
      <c r="H21" s="23"/>
      <c r="I21" s="64"/>
    </row>
    <row r="22" spans="2:9" s="25" customFormat="1" x14ac:dyDescent="0.25">
      <c r="B22" s="23"/>
      <c r="C22" s="23"/>
      <c r="D22" s="23"/>
      <c r="E22" s="23"/>
      <c r="F22" s="24"/>
      <c r="G22" s="24"/>
      <c r="H22" s="23"/>
      <c r="I22" s="64"/>
    </row>
    <row r="23" spans="2:9" x14ac:dyDescent="0.25">
      <c r="B23" s="164" t="s">
        <v>47</v>
      </c>
      <c r="C23" s="165"/>
      <c r="D23" s="165"/>
      <c r="E23" s="165"/>
      <c r="F23" s="165"/>
      <c r="G23" s="165"/>
      <c r="H23" s="166"/>
      <c r="I23" s="76">
        <f>SUM(I6:I22)</f>
        <v>0</v>
      </c>
    </row>
    <row r="24" spans="2:9" s="25" customFormat="1" x14ac:dyDescent="0.25">
      <c r="B24" s="23"/>
      <c r="C24" s="23"/>
      <c r="D24" s="23"/>
      <c r="E24" s="23"/>
      <c r="F24" s="24"/>
      <c r="G24" s="24"/>
      <c r="H24" s="23"/>
      <c r="I24" s="64"/>
    </row>
    <row r="25" spans="2:9" s="25" customFormat="1" x14ac:dyDescent="0.25">
      <c r="B25" s="23"/>
      <c r="C25" s="23"/>
      <c r="D25" s="23"/>
      <c r="E25" s="23"/>
      <c r="F25" s="24"/>
      <c r="G25" s="24"/>
      <c r="H25" s="23"/>
      <c r="I25" s="64"/>
    </row>
    <row r="26" spans="2:9" s="25" customFormat="1" x14ac:dyDescent="0.25">
      <c r="B26" s="23"/>
      <c r="C26" s="23"/>
      <c r="D26" s="23"/>
      <c r="E26" s="23"/>
      <c r="F26" s="24"/>
      <c r="G26" s="24"/>
      <c r="H26" s="23"/>
      <c r="I26" s="64"/>
    </row>
    <row r="27" spans="2:9" s="25" customFormat="1" x14ac:dyDescent="0.25">
      <c r="B27" s="23"/>
      <c r="C27" s="23"/>
      <c r="D27" s="23"/>
      <c r="E27" s="23"/>
      <c r="F27" s="24"/>
      <c r="G27" s="24"/>
      <c r="H27" s="23"/>
      <c r="I27" s="64"/>
    </row>
    <row r="28" spans="2:9" s="25" customFormat="1" x14ac:dyDescent="0.25">
      <c r="B28" s="23"/>
      <c r="C28" s="23"/>
      <c r="D28" s="23"/>
      <c r="E28" s="23"/>
      <c r="F28" s="24"/>
      <c r="G28" s="24"/>
      <c r="H28" s="23"/>
      <c r="I28" s="64"/>
    </row>
    <row r="29" spans="2:9" s="25" customFormat="1" x14ac:dyDescent="0.25">
      <c r="B29" s="23"/>
      <c r="C29" s="23"/>
      <c r="D29" s="23"/>
      <c r="E29" s="23"/>
      <c r="F29" s="24"/>
      <c r="G29" s="24"/>
      <c r="H29" s="23"/>
      <c r="I29" s="64"/>
    </row>
    <row r="30" spans="2:9" s="25" customFormat="1" x14ac:dyDescent="0.25">
      <c r="B30" s="23"/>
      <c r="C30" s="23"/>
      <c r="D30" s="23"/>
      <c r="E30" s="23"/>
      <c r="F30" s="24"/>
      <c r="G30" s="24"/>
      <c r="H30" s="23"/>
      <c r="I30" s="64"/>
    </row>
    <row r="31" spans="2:9" s="25" customFormat="1" x14ac:dyDescent="0.25">
      <c r="B31" s="23"/>
      <c r="C31" s="23"/>
      <c r="D31" s="23"/>
      <c r="E31" s="23"/>
      <c r="F31" s="24"/>
      <c r="G31" s="24"/>
      <c r="H31" s="23"/>
      <c r="I31" s="64"/>
    </row>
    <row r="32" spans="2:9" s="25" customFormat="1" x14ac:dyDescent="0.25">
      <c r="B32" s="23"/>
      <c r="C32" s="23"/>
      <c r="D32" s="23"/>
      <c r="E32" s="23"/>
      <c r="F32" s="24"/>
      <c r="G32" s="24"/>
      <c r="H32" s="23"/>
      <c r="I32" s="64"/>
    </row>
    <row r="33" spans="2:9" s="25" customFormat="1" x14ac:dyDescent="0.25">
      <c r="B33" s="23"/>
      <c r="C33" s="23"/>
      <c r="D33" s="23"/>
      <c r="E33" s="23"/>
      <c r="F33" s="24"/>
      <c r="G33" s="24"/>
      <c r="H33" s="23"/>
      <c r="I33" s="64"/>
    </row>
    <row r="34" spans="2:9" s="25" customFormat="1" x14ac:dyDescent="0.25">
      <c r="B34" s="23"/>
      <c r="C34" s="23"/>
      <c r="D34" s="23"/>
      <c r="E34" s="23"/>
      <c r="F34" s="24"/>
      <c r="G34" s="24"/>
      <c r="H34" s="23"/>
      <c r="I34" s="64"/>
    </row>
    <row r="35" spans="2:9" s="25" customFormat="1" x14ac:dyDescent="0.25">
      <c r="B35" s="23"/>
      <c r="C35" s="23"/>
      <c r="D35" s="23"/>
      <c r="E35" s="23"/>
      <c r="F35" s="24"/>
      <c r="G35" s="24"/>
      <c r="H35" s="23"/>
      <c r="I35" s="64"/>
    </row>
    <row r="36" spans="2:9" s="25" customFormat="1" x14ac:dyDescent="0.25">
      <c r="B36" s="23"/>
      <c r="C36" s="23"/>
      <c r="D36" s="23"/>
      <c r="E36" s="23"/>
      <c r="F36" s="24"/>
      <c r="G36" s="24"/>
      <c r="H36" s="23"/>
      <c r="I36" s="64"/>
    </row>
    <row r="37" spans="2:9" s="25" customFormat="1" x14ac:dyDescent="0.25">
      <c r="B37" s="23"/>
      <c r="C37" s="23"/>
      <c r="D37" s="23"/>
      <c r="E37" s="23"/>
      <c r="F37" s="24"/>
      <c r="G37" s="24"/>
      <c r="H37" s="23"/>
      <c r="I37" s="64"/>
    </row>
    <row r="38" spans="2:9" s="25" customFormat="1" x14ac:dyDescent="0.25">
      <c r="B38" s="23"/>
      <c r="C38" s="23"/>
      <c r="D38" s="23"/>
      <c r="E38" s="23"/>
      <c r="F38" s="24"/>
      <c r="G38" s="24"/>
      <c r="H38" s="23"/>
      <c r="I38" s="64"/>
    </row>
    <row r="39" spans="2:9" s="25" customFormat="1" x14ac:dyDescent="0.25">
      <c r="B39" s="23"/>
      <c r="C39" s="23"/>
      <c r="D39" s="23"/>
      <c r="E39" s="23"/>
      <c r="F39" s="24"/>
      <c r="G39" s="24"/>
      <c r="H39" s="23"/>
      <c r="I39" s="64"/>
    </row>
    <row r="40" spans="2:9" s="25" customFormat="1" x14ac:dyDescent="0.25">
      <c r="B40" s="23"/>
      <c r="C40" s="23"/>
      <c r="D40" s="23"/>
      <c r="E40" s="23"/>
      <c r="F40" s="24"/>
      <c r="G40" s="24"/>
      <c r="H40" s="23"/>
      <c r="I40" s="64"/>
    </row>
    <row r="41" spans="2:9" x14ac:dyDescent="0.25">
      <c r="B41" s="164" t="s">
        <v>134</v>
      </c>
      <c r="C41" s="165"/>
      <c r="D41" s="165"/>
      <c r="E41" s="165"/>
      <c r="F41" s="165"/>
      <c r="G41" s="165"/>
      <c r="H41" s="166"/>
      <c r="I41" s="76">
        <f>SUM(I24:I40)</f>
        <v>0</v>
      </c>
    </row>
    <row r="42" spans="2:9" x14ac:dyDescent="0.25">
      <c r="B42" s="110" t="s">
        <v>55</v>
      </c>
      <c r="C42" s="111"/>
      <c r="D42" s="111"/>
      <c r="E42" s="111"/>
      <c r="F42" s="111"/>
      <c r="G42" s="111"/>
      <c r="H42" s="112"/>
      <c r="I42" s="76">
        <f>I23+I41</f>
        <v>0</v>
      </c>
    </row>
    <row r="43" spans="2:9" x14ac:dyDescent="0.25">
      <c r="B43" s="17" t="s">
        <v>133</v>
      </c>
    </row>
  </sheetData>
  <sheetProtection formatCells="0" formatColumns="0" formatRows="0" insertColumns="0" insertRows="0" deleteColumns="0" deleteRows="0" selectLockedCells="1"/>
  <mergeCells count="6">
    <mergeCell ref="B41:H41"/>
    <mergeCell ref="C3:H3"/>
    <mergeCell ref="I3:I5"/>
    <mergeCell ref="B4:B5"/>
    <mergeCell ref="C4:H4"/>
    <mergeCell ref="B23:H23"/>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24:G40 G6:G22">
      <formula1>F6</formula1>
    </dataValidation>
  </dataValidations>
  <pageMargins left="0.7" right="0.7" top="0.75" bottom="0.75" header="0.3" footer="0.3"/>
  <pageSetup paperSize="9" scale="67"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I43"/>
  <sheetViews>
    <sheetView topLeftCell="A13" workbookViewId="0">
      <selection activeCell="D46" sqref="D46"/>
    </sheetView>
  </sheetViews>
  <sheetFormatPr defaultRowHeight="15.75" x14ac:dyDescent="0.25"/>
  <cols>
    <col min="1" max="1" width="4.140625" style="17" customWidth="1"/>
    <col min="2" max="2" width="9.140625" style="17"/>
    <col min="3" max="3" width="18.28515625" style="17" customWidth="1"/>
    <col min="4" max="4" width="25.5703125" style="17" customWidth="1"/>
    <col min="5" max="5" width="16.7109375" style="13" customWidth="1"/>
    <col min="6" max="7" width="15.7109375" style="13" customWidth="1"/>
    <col min="8" max="8" width="15.42578125" style="17" customWidth="1"/>
    <col min="9" max="16384" width="9.140625" style="17"/>
  </cols>
  <sheetData>
    <row r="1" spans="2:9" x14ac:dyDescent="0.25">
      <c r="B1" s="3" t="s">
        <v>127</v>
      </c>
      <c r="C1" s="3"/>
    </row>
    <row r="3" spans="2:9" x14ac:dyDescent="0.25">
      <c r="B3" s="15"/>
      <c r="C3" s="167" t="s">
        <v>6</v>
      </c>
      <c r="D3" s="167"/>
      <c r="E3" s="167"/>
      <c r="F3" s="167"/>
      <c r="G3" s="167"/>
      <c r="H3" s="167"/>
      <c r="I3" s="168" t="s">
        <v>12</v>
      </c>
    </row>
    <row r="4" spans="2:9" x14ac:dyDescent="0.25">
      <c r="B4" s="169" t="s">
        <v>1</v>
      </c>
      <c r="C4" s="171" t="s">
        <v>77</v>
      </c>
      <c r="D4" s="172"/>
      <c r="E4" s="172"/>
      <c r="F4" s="172"/>
      <c r="G4" s="172"/>
      <c r="H4" s="173"/>
      <c r="I4" s="168"/>
    </row>
    <row r="5" spans="2:9" ht="31.5" x14ac:dyDescent="0.25">
      <c r="B5" s="170"/>
      <c r="C5" s="5" t="s">
        <v>42</v>
      </c>
      <c r="D5" s="5" t="s">
        <v>43</v>
      </c>
      <c r="E5" s="5" t="s">
        <v>44</v>
      </c>
      <c r="F5" s="5" t="s">
        <v>45</v>
      </c>
      <c r="G5" s="5" t="s">
        <v>57</v>
      </c>
      <c r="H5" s="5" t="s">
        <v>46</v>
      </c>
      <c r="I5" s="168"/>
    </row>
    <row r="6" spans="2:9" s="25" customFormat="1" x14ac:dyDescent="0.25">
      <c r="B6" s="23"/>
      <c r="C6" s="23"/>
      <c r="D6" s="23"/>
      <c r="E6" s="23"/>
      <c r="F6" s="24"/>
      <c r="G6" s="24"/>
      <c r="H6" s="23"/>
      <c r="I6" s="64"/>
    </row>
    <row r="7" spans="2:9" s="25" customFormat="1" x14ac:dyDescent="0.25">
      <c r="B7" s="23"/>
      <c r="C7" s="23"/>
      <c r="D7" s="23"/>
      <c r="E7" s="23"/>
      <c r="F7" s="24"/>
      <c r="G7" s="24"/>
      <c r="H7" s="23"/>
      <c r="I7" s="64"/>
    </row>
    <row r="8" spans="2:9" s="25" customFormat="1" x14ac:dyDescent="0.25">
      <c r="B8" s="23"/>
      <c r="C8" s="23"/>
      <c r="D8" s="23"/>
      <c r="E8" s="23"/>
      <c r="F8" s="24"/>
      <c r="G8" s="24"/>
      <c r="H8" s="23"/>
      <c r="I8" s="64"/>
    </row>
    <row r="9" spans="2:9" s="25" customFormat="1" x14ac:dyDescent="0.25">
      <c r="B9" s="23"/>
      <c r="C9" s="23"/>
      <c r="D9" s="23"/>
      <c r="E9" s="23"/>
      <c r="F9" s="24"/>
      <c r="G9" s="24"/>
      <c r="H9" s="23"/>
      <c r="I9" s="64"/>
    </row>
    <row r="10" spans="2:9" s="25" customFormat="1" x14ac:dyDescent="0.25">
      <c r="B10" s="23"/>
      <c r="C10" s="23"/>
      <c r="D10" s="23"/>
      <c r="E10" s="23"/>
      <c r="F10" s="24"/>
      <c r="G10" s="24"/>
      <c r="H10" s="23"/>
      <c r="I10" s="64"/>
    </row>
    <row r="11" spans="2:9" s="25" customFormat="1" x14ac:dyDescent="0.25">
      <c r="B11" s="23"/>
      <c r="C11" s="23"/>
      <c r="D11" s="23"/>
      <c r="E11" s="23"/>
      <c r="F11" s="24"/>
      <c r="G11" s="24"/>
      <c r="H11" s="23"/>
      <c r="I11" s="64"/>
    </row>
    <row r="12" spans="2:9" s="25" customFormat="1" x14ac:dyDescent="0.25">
      <c r="B12" s="23"/>
      <c r="C12" s="23"/>
      <c r="D12" s="23"/>
      <c r="E12" s="23"/>
      <c r="F12" s="24"/>
      <c r="G12" s="24"/>
      <c r="H12" s="23"/>
      <c r="I12" s="64"/>
    </row>
    <row r="13" spans="2:9" s="25" customFormat="1" x14ac:dyDescent="0.25">
      <c r="B13" s="23"/>
      <c r="C13" s="23"/>
      <c r="D13" s="23"/>
      <c r="E13" s="23"/>
      <c r="F13" s="24"/>
      <c r="G13" s="24"/>
      <c r="H13" s="23"/>
      <c r="I13" s="64"/>
    </row>
    <row r="14" spans="2:9" s="25" customFormat="1" x14ac:dyDescent="0.25">
      <c r="B14" s="23"/>
      <c r="C14" s="23"/>
      <c r="D14" s="23"/>
      <c r="E14" s="23"/>
      <c r="F14" s="24"/>
      <c r="G14" s="24"/>
      <c r="H14" s="23"/>
      <c r="I14" s="64"/>
    </row>
    <row r="15" spans="2:9" s="25" customFormat="1" x14ac:dyDescent="0.25">
      <c r="B15" s="23"/>
      <c r="C15" s="23"/>
      <c r="D15" s="23"/>
      <c r="E15" s="23"/>
      <c r="F15" s="24"/>
      <c r="G15" s="24"/>
      <c r="H15" s="23"/>
      <c r="I15" s="64"/>
    </row>
    <row r="16" spans="2:9" s="25" customFormat="1" x14ac:dyDescent="0.25">
      <c r="B16" s="23"/>
      <c r="C16" s="23"/>
      <c r="D16" s="23"/>
      <c r="E16" s="23"/>
      <c r="F16" s="24"/>
      <c r="G16" s="24"/>
      <c r="H16" s="23"/>
      <c r="I16" s="64"/>
    </row>
    <row r="17" spans="2:9" s="25" customFormat="1" x14ac:dyDescent="0.25">
      <c r="B17" s="23"/>
      <c r="C17" s="23"/>
      <c r="D17" s="23"/>
      <c r="E17" s="23"/>
      <c r="F17" s="24"/>
      <c r="G17" s="24"/>
      <c r="H17" s="23"/>
      <c r="I17" s="64"/>
    </row>
    <row r="18" spans="2:9" s="25" customFormat="1" x14ac:dyDescent="0.25">
      <c r="B18" s="23"/>
      <c r="C18" s="23"/>
      <c r="D18" s="23"/>
      <c r="E18" s="23"/>
      <c r="F18" s="24"/>
      <c r="G18" s="24"/>
      <c r="H18" s="23"/>
      <c r="I18" s="64"/>
    </row>
    <row r="19" spans="2:9" s="25" customFormat="1" x14ac:dyDescent="0.25">
      <c r="B19" s="23"/>
      <c r="C19" s="23"/>
      <c r="D19" s="23"/>
      <c r="E19" s="23"/>
      <c r="F19" s="24"/>
      <c r="G19" s="24"/>
      <c r="H19" s="23"/>
      <c r="I19" s="64"/>
    </row>
    <row r="20" spans="2:9" s="25" customFormat="1" x14ac:dyDescent="0.25">
      <c r="B20" s="23"/>
      <c r="C20" s="23"/>
      <c r="D20" s="23"/>
      <c r="E20" s="23"/>
      <c r="F20" s="24"/>
      <c r="G20" s="24"/>
      <c r="H20" s="23"/>
      <c r="I20" s="64"/>
    </row>
    <row r="21" spans="2:9" s="25" customFormat="1" x14ac:dyDescent="0.25">
      <c r="B21" s="23"/>
      <c r="C21" s="23"/>
      <c r="D21" s="23"/>
      <c r="E21" s="23"/>
      <c r="F21" s="24"/>
      <c r="G21" s="24"/>
      <c r="H21" s="23"/>
      <c r="I21" s="64"/>
    </row>
    <row r="22" spans="2:9" s="25" customFormat="1" x14ac:dyDescent="0.25">
      <c r="B22" s="23"/>
      <c r="C22" s="23"/>
      <c r="D22" s="23"/>
      <c r="E22" s="23"/>
      <c r="F22" s="24"/>
      <c r="G22" s="24"/>
      <c r="H22" s="23"/>
      <c r="I22" s="64"/>
    </row>
    <row r="23" spans="2:9" x14ac:dyDescent="0.25">
      <c r="B23" s="164" t="s">
        <v>47</v>
      </c>
      <c r="C23" s="165"/>
      <c r="D23" s="165"/>
      <c r="E23" s="165"/>
      <c r="F23" s="165"/>
      <c r="G23" s="165"/>
      <c r="H23" s="166"/>
      <c r="I23" s="76">
        <f>SUM(I6:I22)</f>
        <v>0</v>
      </c>
    </row>
    <row r="24" spans="2:9" s="25" customFormat="1" x14ac:dyDescent="0.25">
      <c r="B24" s="23"/>
      <c r="C24" s="23"/>
      <c r="D24" s="23"/>
      <c r="E24" s="23"/>
      <c r="F24" s="24"/>
      <c r="G24" s="24"/>
      <c r="H24" s="23"/>
      <c r="I24" s="64"/>
    </row>
    <row r="25" spans="2:9" s="25" customFormat="1" x14ac:dyDescent="0.25">
      <c r="B25" s="23"/>
      <c r="C25" s="23"/>
      <c r="D25" s="23"/>
      <c r="E25" s="23"/>
      <c r="F25" s="24"/>
      <c r="G25" s="24"/>
      <c r="H25" s="23"/>
      <c r="I25" s="64"/>
    </row>
    <row r="26" spans="2:9" s="25" customFormat="1" x14ac:dyDescent="0.25">
      <c r="B26" s="23"/>
      <c r="C26" s="23"/>
      <c r="D26" s="23"/>
      <c r="E26" s="23"/>
      <c r="F26" s="24"/>
      <c r="G26" s="24"/>
      <c r="H26" s="23"/>
      <c r="I26" s="64"/>
    </row>
    <row r="27" spans="2:9" s="25" customFormat="1" x14ac:dyDescent="0.25">
      <c r="B27" s="23"/>
      <c r="C27" s="23"/>
      <c r="D27" s="23"/>
      <c r="E27" s="23"/>
      <c r="F27" s="24"/>
      <c r="G27" s="24"/>
      <c r="H27" s="23"/>
      <c r="I27" s="64"/>
    </row>
    <row r="28" spans="2:9" s="25" customFormat="1" x14ac:dyDescent="0.25">
      <c r="B28" s="23"/>
      <c r="C28" s="23"/>
      <c r="D28" s="23"/>
      <c r="E28" s="23"/>
      <c r="F28" s="24"/>
      <c r="G28" s="24"/>
      <c r="H28" s="23"/>
      <c r="I28" s="64"/>
    </row>
    <row r="29" spans="2:9" s="25" customFormat="1" x14ac:dyDescent="0.25">
      <c r="B29" s="23"/>
      <c r="C29" s="23"/>
      <c r="D29" s="23"/>
      <c r="E29" s="23"/>
      <c r="F29" s="24"/>
      <c r="G29" s="24"/>
      <c r="H29" s="23"/>
      <c r="I29" s="64"/>
    </row>
    <row r="30" spans="2:9" s="25" customFormat="1" x14ac:dyDescent="0.25">
      <c r="B30" s="23"/>
      <c r="C30" s="23"/>
      <c r="D30" s="23"/>
      <c r="E30" s="23"/>
      <c r="F30" s="24"/>
      <c r="G30" s="24"/>
      <c r="H30" s="23"/>
      <c r="I30" s="64"/>
    </row>
    <row r="31" spans="2:9" s="25" customFormat="1" x14ac:dyDescent="0.25">
      <c r="B31" s="23"/>
      <c r="C31" s="23"/>
      <c r="D31" s="23"/>
      <c r="E31" s="23"/>
      <c r="F31" s="24"/>
      <c r="G31" s="24"/>
      <c r="H31" s="23"/>
      <c r="I31" s="64"/>
    </row>
    <row r="32" spans="2:9" s="25" customFormat="1" x14ac:dyDescent="0.25">
      <c r="B32" s="23"/>
      <c r="C32" s="23"/>
      <c r="D32" s="23"/>
      <c r="E32" s="23"/>
      <c r="F32" s="24"/>
      <c r="G32" s="24"/>
      <c r="H32" s="23"/>
      <c r="I32" s="64"/>
    </row>
    <row r="33" spans="2:9" s="25" customFormat="1" x14ac:dyDescent="0.25">
      <c r="B33" s="23"/>
      <c r="C33" s="23"/>
      <c r="D33" s="23"/>
      <c r="E33" s="23"/>
      <c r="F33" s="24"/>
      <c r="G33" s="24"/>
      <c r="H33" s="23"/>
      <c r="I33" s="64"/>
    </row>
    <row r="34" spans="2:9" s="25" customFormat="1" x14ac:dyDescent="0.25">
      <c r="B34" s="23"/>
      <c r="C34" s="23"/>
      <c r="D34" s="23"/>
      <c r="E34" s="23"/>
      <c r="F34" s="24"/>
      <c r="G34" s="24"/>
      <c r="H34" s="23"/>
      <c r="I34" s="64"/>
    </row>
    <row r="35" spans="2:9" s="25" customFormat="1" x14ac:dyDescent="0.25">
      <c r="B35" s="23"/>
      <c r="C35" s="23"/>
      <c r="D35" s="23"/>
      <c r="E35" s="23"/>
      <c r="F35" s="24"/>
      <c r="G35" s="24"/>
      <c r="H35" s="23"/>
      <c r="I35" s="64"/>
    </row>
    <row r="36" spans="2:9" s="25" customFormat="1" x14ac:dyDescent="0.25">
      <c r="B36" s="23"/>
      <c r="C36" s="23"/>
      <c r="D36" s="23"/>
      <c r="E36" s="23"/>
      <c r="F36" s="24"/>
      <c r="G36" s="24"/>
      <c r="H36" s="23"/>
      <c r="I36" s="64"/>
    </row>
    <row r="37" spans="2:9" s="25" customFormat="1" x14ac:dyDescent="0.25">
      <c r="B37" s="23"/>
      <c r="C37" s="23"/>
      <c r="D37" s="23"/>
      <c r="E37" s="23"/>
      <c r="F37" s="24"/>
      <c r="G37" s="24"/>
      <c r="H37" s="23"/>
      <c r="I37" s="64"/>
    </row>
    <row r="38" spans="2:9" s="25" customFormat="1" x14ac:dyDescent="0.25">
      <c r="B38" s="23"/>
      <c r="C38" s="23"/>
      <c r="D38" s="23"/>
      <c r="E38" s="23"/>
      <c r="F38" s="24"/>
      <c r="G38" s="24"/>
      <c r="H38" s="23"/>
      <c r="I38" s="64"/>
    </row>
    <row r="39" spans="2:9" s="25" customFormat="1" x14ac:dyDescent="0.25">
      <c r="B39" s="23"/>
      <c r="C39" s="23"/>
      <c r="D39" s="23"/>
      <c r="E39" s="23"/>
      <c r="F39" s="24"/>
      <c r="G39" s="24"/>
      <c r="H39" s="23"/>
      <c r="I39" s="64"/>
    </row>
    <row r="40" spans="2:9" s="25" customFormat="1" x14ac:dyDescent="0.25">
      <c r="B40" s="23"/>
      <c r="C40" s="23"/>
      <c r="D40" s="23"/>
      <c r="E40" s="23"/>
      <c r="F40" s="24"/>
      <c r="G40" s="24"/>
      <c r="H40" s="23"/>
      <c r="I40" s="64"/>
    </row>
    <row r="41" spans="2:9" x14ac:dyDescent="0.25">
      <c r="B41" s="164" t="s">
        <v>134</v>
      </c>
      <c r="C41" s="165"/>
      <c r="D41" s="165"/>
      <c r="E41" s="165"/>
      <c r="F41" s="165"/>
      <c r="G41" s="165"/>
      <c r="H41" s="166"/>
      <c r="I41" s="76">
        <f>SUM(I24:I40)</f>
        <v>0</v>
      </c>
    </row>
    <row r="42" spans="2:9" x14ac:dyDescent="0.25">
      <c r="B42" s="174" t="s">
        <v>131</v>
      </c>
      <c r="C42" s="175"/>
      <c r="D42" s="175"/>
      <c r="E42" s="175"/>
      <c r="F42" s="175"/>
      <c r="G42" s="175"/>
      <c r="H42" s="176"/>
      <c r="I42" s="76">
        <f>I23+I41</f>
        <v>0</v>
      </c>
    </row>
    <row r="43" spans="2:9" x14ac:dyDescent="0.25">
      <c r="B43" s="17" t="s">
        <v>133</v>
      </c>
    </row>
  </sheetData>
  <sheetProtection formatCells="0" formatColumns="0" formatRows="0" insertColumns="0" insertRows="0" deleteColumns="0" deleteRows="0" selectLockedCells="1"/>
  <mergeCells count="7">
    <mergeCell ref="B41:H41"/>
    <mergeCell ref="B42:H42"/>
    <mergeCell ref="C3:H3"/>
    <mergeCell ref="I3:I5"/>
    <mergeCell ref="B4:B5"/>
    <mergeCell ref="C4:H4"/>
    <mergeCell ref="B23:H23"/>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6:G22 G24:G40">
      <formula1>F6</formula1>
    </dataValidation>
  </dataValidations>
  <pageMargins left="0.7" right="0.7" top="0.75" bottom="0.75" header="0.3" footer="0.3"/>
  <pageSetup paperSize="9" scale="67" fitToHeight="0"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I43"/>
  <sheetViews>
    <sheetView topLeftCell="A10" zoomScaleNormal="100" workbookViewId="0">
      <selection activeCell="B1" sqref="B1"/>
    </sheetView>
  </sheetViews>
  <sheetFormatPr defaultRowHeight="15.75" x14ac:dyDescent="0.25"/>
  <cols>
    <col min="1" max="1" width="4.5703125" style="17" customWidth="1"/>
    <col min="2" max="2" width="9.140625" style="17"/>
    <col min="3" max="3" width="18.28515625" style="17" customWidth="1"/>
    <col min="4" max="4" width="25.5703125" style="17" customWidth="1"/>
    <col min="5" max="5" width="16.7109375" style="13" customWidth="1"/>
    <col min="6" max="7" width="15.7109375" style="13" customWidth="1"/>
    <col min="8" max="8" width="15.42578125" style="17" customWidth="1"/>
    <col min="9" max="16384" width="9.140625" style="17"/>
  </cols>
  <sheetData>
    <row r="1" spans="2:9" x14ac:dyDescent="0.25">
      <c r="B1" s="3" t="s">
        <v>113</v>
      </c>
      <c r="C1" s="3"/>
    </row>
    <row r="3" spans="2:9" x14ac:dyDescent="0.25">
      <c r="B3" s="15"/>
      <c r="C3" s="167" t="s">
        <v>6</v>
      </c>
      <c r="D3" s="167"/>
      <c r="E3" s="167"/>
      <c r="F3" s="167"/>
      <c r="G3" s="167"/>
      <c r="H3" s="167"/>
      <c r="I3" s="168" t="s">
        <v>12</v>
      </c>
    </row>
    <row r="4" spans="2:9" x14ac:dyDescent="0.25">
      <c r="B4" s="169" t="s">
        <v>1</v>
      </c>
      <c r="C4" s="171" t="s">
        <v>77</v>
      </c>
      <c r="D4" s="172"/>
      <c r="E4" s="172"/>
      <c r="F4" s="172"/>
      <c r="G4" s="172"/>
      <c r="H4" s="173"/>
      <c r="I4" s="168"/>
    </row>
    <row r="5" spans="2:9" ht="31.5" x14ac:dyDescent="0.25">
      <c r="B5" s="170"/>
      <c r="C5" s="5" t="s">
        <v>42</v>
      </c>
      <c r="D5" s="5" t="s">
        <v>43</v>
      </c>
      <c r="E5" s="5" t="s">
        <v>44</v>
      </c>
      <c r="F5" s="5" t="s">
        <v>45</v>
      </c>
      <c r="G5" s="5" t="s">
        <v>57</v>
      </c>
      <c r="H5" s="5" t="s">
        <v>46</v>
      </c>
      <c r="I5" s="168"/>
    </row>
    <row r="6" spans="2:9" s="25" customFormat="1" x14ac:dyDescent="0.25">
      <c r="B6" s="23"/>
      <c r="C6" s="23"/>
      <c r="D6" s="23"/>
      <c r="E6" s="23"/>
      <c r="F6" s="24"/>
      <c r="G6" s="24"/>
      <c r="H6" s="23"/>
      <c r="I6" s="64"/>
    </row>
    <row r="7" spans="2:9" s="25" customFormat="1" x14ac:dyDescent="0.25">
      <c r="B7" s="23"/>
      <c r="C7" s="23"/>
      <c r="D7" s="23"/>
      <c r="E7" s="23"/>
      <c r="F7" s="24"/>
      <c r="G7" s="24"/>
      <c r="H7" s="23"/>
      <c r="I7" s="64"/>
    </row>
    <row r="8" spans="2:9" s="25" customFormat="1" x14ac:dyDescent="0.25">
      <c r="B8" s="23"/>
      <c r="C8" s="23"/>
      <c r="D8" s="23"/>
      <c r="E8" s="23"/>
      <c r="F8" s="24"/>
      <c r="G8" s="24"/>
      <c r="H8" s="23"/>
      <c r="I8" s="64"/>
    </row>
    <row r="9" spans="2:9" s="25" customFormat="1" x14ac:dyDescent="0.25">
      <c r="B9" s="23"/>
      <c r="C9" s="23"/>
      <c r="D9" s="23"/>
      <c r="E9" s="23"/>
      <c r="F9" s="24"/>
      <c r="G9" s="24"/>
      <c r="H9" s="23"/>
      <c r="I9" s="64"/>
    </row>
    <row r="10" spans="2:9" s="25" customFormat="1" x14ac:dyDescent="0.25">
      <c r="B10" s="23"/>
      <c r="C10" s="23"/>
      <c r="D10" s="23"/>
      <c r="E10" s="23"/>
      <c r="F10" s="24"/>
      <c r="G10" s="24"/>
      <c r="H10" s="23"/>
      <c r="I10" s="64"/>
    </row>
    <row r="11" spans="2:9" s="25" customFormat="1" x14ac:dyDescent="0.25">
      <c r="B11" s="23"/>
      <c r="C11" s="23"/>
      <c r="D11" s="23"/>
      <c r="E11" s="23"/>
      <c r="F11" s="24"/>
      <c r="G11" s="24"/>
      <c r="H11" s="23"/>
      <c r="I11" s="64"/>
    </row>
    <row r="12" spans="2:9" s="25" customFormat="1" x14ac:dyDescent="0.25">
      <c r="B12" s="23"/>
      <c r="C12" s="23"/>
      <c r="D12" s="23"/>
      <c r="E12" s="23"/>
      <c r="F12" s="24"/>
      <c r="G12" s="24"/>
      <c r="H12" s="23"/>
      <c r="I12" s="64"/>
    </row>
    <row r="13" spans="2:9" s="25" customFormat="1" x14ac:dyDescent="0.25">
      <c r="B13" s="23"/>
      <c r="C13" s="23"/>
      <c r="D13" s="23"/>
      <c r="E13" s="23"/>
      <c r="F13" s="24"/>
      <c r="G13" s="24"/>
      <c r="H13" s="23"/>
      <c r="I13" s="64"/>
    </row>
    <row r="14" spans="2:9" s="25" customFormat="1" x14ac:dyDescent="0.25">
      <c r="B14" s="23"/>
      <c r="C14" s="23"/>
      <c r="D14" s="23"/>
      <c r="E14" s="23"/>
      <c r="F14" s="24"/>
      <c r="G14" s="24"/>
      <c r="H14" s="23"/>
      <c r="I14" s="64"/>
    </row>
    <row r="15" spans="2:9" s="25" customFormat="1" x14ac:dyDescent="0.25">
      <c r="B15" s="23"/>
      <c r="C15" s="23"/>
      <c r="D15" s="23"/>
      <c r="E15" s="23"/>
      <c r="F15" s="24"/>
      <c r="G15" s="24"/>
      <c r="H15" s="23"/>
      <c r="I15" s="64"/>
    </row>
    <row r="16" spans="2:9" s="25" customFormat="1" x14ac:dyDescent="0.25">
      <c r="B16" s="23"/>
      <c r="C16" s="23"/>
      <c r="D16" s="23"/>
      <c r="E16" s="23"/>
      <c r="F16" s="24"/>
      <c r="G16" s="24"/>
      <c r="H16" s="23"/>
      <c r="I16" s="64"/>
    </row>
    <row r="17" spans="2:9" s="25" customFormat="1" x14ac:dyDescent="0.25">
      <c r="B17" s="23"/>
      <c r="C17" s="23"/>
      <c r="D17" s="23"/>
      <c r="E17" s="23"/>
      <c r="F17" s="24"/>
      <c r="G17" s="24"/>
      <c r="H17" s="23"/>
      <c r="I17" s="64"/>
    </row>
    <row r="18" spans="2:9" s="25" customFormat="1" x14ac:dyDescent="0.25">
      <c r="B18" s="23"/>
      <c r="C18" s="23"/>
      <c r="D18" s="23"/>
      <c r="E18" s="23"/>
      <c r="F18" s="24"/>
      <c r="G18" s="24"/>
      <c r="H18" s="23"/>
      <c r="I18" s="64"/>
    </row>
    <row r="19" spans="2:9" s="25" customFormat="1" x14ac:dyDescent="0.25">
      <c r="B19" s="23"/>
      <c r="C19" s="23"/>
      <c r="D19" s="23"/>
      <c r="E19" s="23"/>
      <c r="F19" s="24"/>
      <c r="G19" s="24"/>
      <c r="H19" s="23"/>
      <c r="I19" s="64"/>
    </row>
    <row r="20" spans="2:9" s="25" customFormat="1" x14ac:dyDescent="0.25">
      <c r="B20" s="23"/>
      <c r="C20" s="23"/>
      <c r="D20" s="23"/>
      <c r="E20" s="23"/>
      <c r="F20" s="24"/>
      <c r="G20" s="24"/>
      <c r="H20" s="23"/>
      <c r="I20" s="64"/>
    </row>
    <row r="21" spans="2:9" s="25" customFormat="1" x14ac:dyDescent="0.25">
      <c r="B21" s="23"/>
      <c r="C21" s="23"/>
      <c r="D21" s="23"/>
      <c r="E21" s="23"/>
      <c r="F21" s="24"/>
      <c r="G21" s="24"/>
      <c r="H21" s="23"/>
      <c r="I21" s="64"/>
    </row>
    <row r="22" spans="2:9" s="25" customFormat="1" x14ac:dyDescent="0.25">
      <c r="B22" s="23"/>
      <c r="C22" s="23"/>
      <c r="D22" s="23"/>
      <c r="E22" s="23"/>
      <c r="F22" s="24"/>
      <c r="G22" s="24"/>
      <c r="H22" s="23"/>
      <c r="I22" s="64"/>
    </row>
    <row r="23" spans="2:9" x14ac:dyDescent="0.25">
      <c r="B23" s="164" t="s">
        <v>47</v>
      </c>
      <c r="C23" s="165"/>
      <c r="D23" s="165"/>
      <c r="E23" s="165"/>
      <c r="F23" s="165"/>
      <c r="G23" s="165"/>
      <c r="H23" s="166"/>
      <c r="I23" s="76">
        <f>SUM(I6:I22)</f>
        <v>0</v>
      </c>
    </row>
    <row r="24" spans="2:9" s="25" customFormat="1" x14ac:dyDescent="0.25">
      <c r="B24" s="23"/>
      <c r="C24" s="23"/>
      <c r="D24" s="23"/>
      <c r="E24" s="23"/>
      <c r="F24" s="24"/>
      <c r="G24" s="24"/>
      <c r="H24" s="23"/>
      <c r="I24" s="64"/>
    </row>
    <row r="25" spans="2:9" s="25" customFormat="1" x14ac:dyDescent="0.25">
      <c r="B25" s="23"/>
      <c r="C25" s="23"/>
      <c r="D25" s="23"/>
      <c r="E25" s="23"/>
      <c r="F25" s="24"/>
      <c r="G25" s="24"/>
      <c r="H25" s="23"/>
      <c r="I25" s="64"/>
    </row>
    <row r="26" spans="2:9" s="25" customFormat="1" x14ac:dyDescent="0.25">
      <c r="B26" s="23"/>
      <c r="C26" s="23"/>
      <c r="D26" s="23"/>
      <c r="E26" s="23"/>
      <c r="F26" s="24"/>
      <c r="G26" s="24"/>
      <c r="H26" s="23"/>
      <c r="I26" s="64"/>
    </row>
    <row r="27" spans="2:9" s="25" customFormat="1" x14ac:dyDescent="0.25">
      <c r="B27" s="23"/>
      <c r="C27" s="23"/>
      <c r="D27" s="23"/>
      <c r="E27" s="23"/>
      <c r="F27" s="24"/>
      <c r="G27" s="24"/>
      <c r="H27" s="23"/>
      <c r="I27" s="64"/>
    </row>
    <row r="28" spans="2:9" s="25" customFormat="1" x14ac:dyDescent="0.25">
      <c r="B28" s="23"/>
      <c r="C28" s="23"/>
      <c r="D28" s="23"/>
      <c r="E28" s="23"/>
      <c r="F28" s="24"/>
      <c r="G28" s="24"/>
      <c r="H28" s="23"/>
      <c r="I28" s="64"/>
    </row>
    <row r="29" spans="2:9" s="25" customFormat="1" x14ac:dyDescent="0.25">
      <c r="B29" s="23"/>
      <c r="C29" s="23"/>
      <c r="D29" s="23"/>
      <c r="E29" s="23"/>
      <c r="F29" s="24"/>
      <c r="G29" s="24"/>
      <c r="H29" s="23"/>
      <c r="I29" s="64"/>
    </row>
    <row r="30" spans="2:9" s="25" customFormat="1" x14ac:dyDescent="0.25">
      <c r="B30" s="23"/>
      <c r="C30" s="23"/>
      <c r="D30" s="23"/>
      <c r="E30" s="23"/>
      <c r="F30" s="24"/>
      <c r="G30" s="24"/>
      <c r="H30" s="23"/>
      <c r="I30" s="64"/>
    </row>
    <row r="31" spans="2:9" s="25" customFormat="1" x14ac:dyDescent="0.25">
      <c r="B31" s="23"/>
      <c r="C31" s="23"/>
      <c r="D31" s="23"/>
      <c r="E31" s="23"/>
      <c r="F31" s="24"/>
      <c r="G31" s="24"/>
      <c r="H31" s="23"/>
      <c r="I31" s="64"/>
    </row>
    <row r="32" spans="2:9" s="25" customFormat="1" x14ac:dyDescent="0.25">
      <c r="B32" s="23"/>
      <c r="C32" s="23"/>
      <c r="D32" s="23"/>
      <c r="E32" s="23"/>
      <c r="F32" s="24"/>
      <c r="G32" s="24"/>
      <c r="H32" s="23"/>
      <c r="I32" s="64"/>
    </row>
    <row r="33" spans="2:9" s="25" customFormat="1" x14ac:dyDescent="0.25">
      <c r="B33" s="23"/>
      <c r="C33" s="23"/>
      <c r="D33" s="23"/>
      <c r="E33" s="23"/>
      <c r="F33" s="24"/>
      <c r="G33" s="24"/>
      <c r="H33" s="23"/>
      <c r="I33" s="64"/>
    </row>
    <row r="34" spans="2:9" s="25" customFormat="1" x14ac:dyDescent="0.25">
      <c r="B34" s="23"/>
      <c r="C34" s="23"/>
      <c r="D34" s="23"/>
      <c r="E34" s="23"/>
      <c r="F34" s="24"/>
      <c r="G34" s="24"/>
      <c r="H34" s="23"/>
      <c r="I34" s="64"/>
    </row>
    <row r="35" spans="2:9" s="25" customFormat="1" x14ac:dyDescent="0.25">
      <c r="B35" s="23"/>
      <c r="C35" s="23"/>
      <c r="D35" s="23"/>
      <c r="E35" s="23"/>
      <c r="F35" s="24"/>
      <c r="G35" s="24"/>
      <c r="H35" s="23"/>
      <c r="I35" s="64"/>
    </row>
    <row r="36" spans="2:9" s="25" customFormat="1" x14ac:dyDescent="0.25">
      <c r="B36" s="23"/>
      <c r="C36" s="23"/>
      <c r="D36" s="23"/>
      <c r="E36" s="23"/>
      <c r="F36" s="24"/>
      <c r="G36" s="24"/>
      <c r="H36" s="23"/>
      <c r="I36" s="64"/>
    </row>
    <row r="37" spans="2:9" s="25" customFormat="1" x14ac:dyDescent="0.25">
      <c r="B37" s="23"/>
      <c r="C37" s="23"/>
      <c r="D37" s="23"/>
      <c r="E37" s="23"/>
      <c r="F37" s="24"/>
      <c r="G37" s="24"/>
      <c r="H37" s="23"/>
      <c r="I37" s="64"/>
    </row>
    <row r="38" spans="2:9" s="25" customFormat="1" x14ac:dyDescent="0.25">
      <c r="B38" s="23"/>
      <c r="C38" s="23"/>
      <c r="D38" s="23"/>
      <c r="E38" s="23"/>
      <c r="F38" s="24"/>
      <c r="G38" s="24"/>
      <c r="H38" s="23"/>
      <c r="I38" s="64"/>
    </row>
    <row r="39" spans="2:9" s="25" customFormat="1" x14ac:dyDescent="0.25">
      <c r="B39" s="23"/>
      <c r="C39" s="23"/>
      <c r="D39" s="23"/>
      <c r="E39" s="23"/>
      <c r="F39" s="24"/>
      <c r="G39" s="24"/>
      <c r="H39" s="23"/>
      <c r="I39" s="64"/>
    </row>
    <row r="40" spans="2:9" s="25" customFormat="1" x14ac:dyDescent="0.25">
      <c r="B40" s="23"/>
      <c r="C40" s="23"/>
      <c r="D40" s="23"/>
      <c r="E40" s="23"/>
      <c r="F40" s="24"/>
      <c r="G40" s="24"/>
      <c r="H40" s="23"/>
      <c r="I40" s="64"/>
    </row>
    <row r="41" spans="2:9" x14ac:dyDescent="0.25">
      <c r="B41" s="164" t="s">
        <v>134</v>
      </c>
      <c r="C41" s="165"/>
      <c r="D41" s="165"/>
      <c r="E41" s="165"/>
      <c r="F41" s="165"/>
      <c r="G41" s="165"/>
      <c r="H41" s="166"/>
      <c r="I41" s="76">
        <f>SUM(I24:I40)</f>
        <v>0</v>
      </c>
    </row>
    <row r="42" spans="2:9" x14ac:dyDescent="0.25">
      <c r="B42" s="110" t="s">
        <v>132</v>
      </c>
      <c r="C42" s="111"/>
      <c r="D42" s="111"/>
      <c r="E42" s="111"/>
      <c r="F42" s="111"/>
      <c r="G42" s="111"/>
      <c r="H42" s="112"/>
      <c r="I42" s="76">
        <f>I23+I41</f>
        <v>0</v>
      </c>
    </row>
    <row r="43" spans="2:9" x14ac:dyDescent="0.25">
      <c r="B43" s="17" t="s">
        <v>133</v>
      </c>
    </row>
  </sheetData>
  <sheetProtection formatCells="0" formatColumns="0" formatRows="0" insertColumns="0" insertRows="0" deleteColumns="0" deleteRows="0" selectLockedCells="1"/>
  <mergeCells count="6">
    <mergeCell ref="B41:H41"/>
    <mergeCell ref="C3:H3"/>
    <mergeCell ref="I3:I5"/>
    <mergeCell ref="B4:B5"/>
    <mergeCell ref="C4:H4"/>
    <mergeCell ref="B23:H23"/>
  </mergeCells>
  <dataValidations disablePrompts="1" xWindow="679" yWindow="701"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6:G22 G24:G40">
      <formula1>F6</formula1>
    </dataValidation>
  </dataValidations>
  <pageMargins left="0.7" right="0.7" top="0.75" bottom="0.75" header="0.3" footer="0.3"/>
  <pageSetup paperSize="9" scale="67" fitToHeight="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I43"/>
  <sheetViews>
    <sheetView topLeftCell="A22" zoomScaleNormal="100" workbookViewId="0">
      <selection activeCell="L34" sqref="L34"/>
    </sheetView>
  </sheetViews>
  <sheetFormatPr defaultRowHeight="15.75" x14ac:dyDescent="0.25"/>
  <cols>
    <col min="1" max="1" width="2.5703125" style="17" customWidth="1"/>
    <col min="2" max="2" width="9.140625" style="17"/>
    <col min="3" max="3" width="18.28515625" style="17" customWidth="1"/>
    <col min="4" max="4" width="25.5703125" style="17" customWidth="1"/>
    <col min="5" max="5" width="16.7109375" style="13" customWidth="1"/>
    <col min="6" max="7" width="15.7109375" style="13" customWidth="1"/>
    <col min="8" max="8" width="15.42578125" style="17" customWidth="1"/>
    <col min="9" max="16384" width="9.140625" style="17"/>
  </cols>
  <sheetData>
    <row r="1" spans="2:9" x14ac:dyDescent="0.25">
      <c r="B1" s="3" t="s">
        <v>114</v>
      </c>
      <c r="C1" s="3"/>
    </row>
    <row r="3" spans="2:9" x14ac:dyDescent="0.25">
      <c r="B3" s="15"/>
      <c r="C3" s="167" t="s">
        <v>6</v>
      </c>
      <c r="D3" s="167"/>
      <c r="E3" s="167"/>
      <c r="F3" s="167"/>
      <c r="G3" s="167"/>
      <c r="H3" s="167"/>
      <c r="I3" s="168" t="s">
        <v>12</v>
      </c>
    </row>
    <row r="4" spans="2:9" x14ac:dyDescent="0.25">
      <c r="B4" s="169" t="s">
        <v>1</v>
      </c>
      <c r="C4" s="171" t="s">
        <v>77</v>
      </c>
      <c r="D4" s="172"/>
      <c r="E4" s="172"/>
      <c r="F4" s="172"/>
      <c r="G4" s="172"/>
      <c r="H4" s="173"/>
      <c r="I4" s="168"/>
    </row>
    <row r="5" spans="2:9" ht="31.5" x14ac:dyDescent="0.25">
      <c r="B5" s="170"/>
      <c r="C5" s="5" t="s">
        <v>42</v>
      </c>
      <c r="D5" s="5" t="s">
        <v>43</v>
      </c>
      <c r="E5" s="5" t="s">
        <v>44</v>
      </c>
      <c r="F5" s="5" t="s">
        <v>45</v>
      </c>
      <c r="G5" s="5" t="s">
        <v>57</v>
      </c>
      <c r="H5" s="5" t="s">
        <v>46</v>
      </c>
      <c r="I5" s="168"/>
    </row>
    <row r="6" spans="2:9" s="25" customFormat="1" x14ac:dyDescent="0.25">
      <c r="B6" s="23"/>
      <c r="C6" s="23"/>
      <c r="D6" s="23"/>
      <c r="E6" s="23"/>
      <c r="F6" s="24"/>
      <c r="G6" s="24"/>
      <c r="H6" s="23"/>
      <c r="I6" s="64"/>
    </row>
    <row r="7" spans="2:9" s="25" customFormat="1" x14ac:dyDescent="0.25">
      <c r="B7" s="23"/>
      <c r="C7" s="23"/>
      <c r="D7" s="23"/>
      <c r="E7" s="23"/>
      <c r="F7" s="24"/>
      <c r="G7" s="24"/>
      <c r="H7" s="23"/>
      <c r="I7" s="64"/>
    </row>
    <row r="8" spans="2:9" s="25" customFormat="1" x14ac:dyDescent="0.25">
      <c r="B8" s="23"/>
      <c r="C8" s="23"/>
      <c r="D8" s="23"/>
      <c r="E8" s="23"/>
      <c r="F8" s="24"/>
      <c r="G8" s="24"/>
      <c r="H8" s="23"/>
      <c r="I8" s="64"/>
    </row>
    <row r="9" spans="2:9" s="25" customFormat="1" x14ac:dyDescent="0.25">
      <c r="B9" s="23"/>
      <c r="C9" s="23"/>
      <c r="D9" s="23"/>
      <c r="E9" s="23"/>
      <c r="F9" s="24"/>
      <c r="G9" s="24"/>
      <c r="H9" s="23"/>
      <c r="I9" s="64"/>
    </row>
    <row r="10" spans="2:9" s="25" customFormat="1" x14ac:dyDescent="0.25">
      <c r="B10" s="23"/>
      <c r="C10" s="23"/>
      <c r="D10" s="23"/>
      <c r="E10" s="23"/>
      <c r="F10" s="24"/>
      <c r="G10" s="24"/>
      <c r="H10" s="23"/>
      <c r="I10" s="64"/>
    </row>
    <row r="11" spans="2:9" s="25" customFormat="1" x14ac:dyDescent="0.25">
      <c r="B11" s="23"/>
      <c r="C11" s="23"/>
      <c r="D11" s="23"/>
      <c r="E11" s="23"/>
      <c r="F11" s="24"/>
      <c r="G11" s="24"/>
      <c r="H11" s="23"/>
      <c r="I11" s="64"/>
    </row>
    <row r="12" spans="2:9" s="25" customFormat="1" x14ac:dyDescent="0.25">
      <c r="B12" s="23"/>
      <c r="C12" s="23"/>
      <c r="D12" s="23"/>
      <c r="E12" s="23"/>
      <c r="F12" s="24"/>
      <c r="G12" s="24"/>
      <c r="H12" s="23"/>
      <c r="I12" s="64"/>
    </row>
    <row r="13" spans="2:9" s="25" customFormat="1" x14ac:dyDescent="0.25">
      <c r="B13" s="23"/>
      <c r="C13" s="23"/>
      <c r="D13" s="23"/>
      <c r="E13" s="23"/>
      <c r="F13" s="24"/>
      <c r="G13" s="24"/>
      <c r="H13" s="23"/>
      <c r="I13" s="64"/>
    </row>
    <row r="14" spans="2:9" s="25" customFormat="1" x14ac:dyDescent="0.25">
      <c r="B14" s="23"/>
      <c r="C14" s="23"/>
      <c r="D14" s="23"/>
      <c r="E14" s="23"/>
      <c r="F14" s="24"/>
      <c r="G14" s="24"/>
      <c r="H14" s="23"/>
      <c r="I14" s="64"/>
    </row>
    <row r="15" spans="2:9" s="25" customFormat="1" x14ac:dyDescent="0.25">
      <c r="B15" s="23"/>
      <c r="C15" s="23"/>
      <c r="D15" s="23"/>
      <c r="E15" s="23"/>
      <c r="F15" s="24"/>
      <c r="G15" s="24"/>
      <c r="H15" s="23"/>
      <c r="I15" s="64"/>
    </row>
    <row r="16" spans="2:9" s="25" customFormat="1" x14ac:dyDescent="0.25">
      <c r="B16" s="23"/>
      <c r="C16" s="23"/>
      <c r="D16" s="23"/>
      <c r="E16" s="23"/>
      <c r="F16" s="24"/>
      <c r="G16" s="24"/>
      <c r="H16" s="23"/>
      <c r="I16" s="64"/>
    </row>
    <row r="17" spans="2:9" s="25" customFormat="1" x14ac:dyDescent="0.25">
      <c r="B17" s="23"/>
      <c r="C17" s="23"/>
      <c r="D17" s="23"/>
      <c r="E17" s="23"/>
      <c r="F17" s="24"/>
      <c r="G17" s="24"/>
      <c r="H17" s="23"/>
      <c r="I17" s="64"/>
    </row>
    <row r="18" spans="2:9" s="25" customFormat="1" x14ac:dyDescent="0.25">
      <c r="B18" s="23"/>
      <c r="C18" s="23"/>
      <c r="D18" s="23"/>
      <c r="E18" s="23"/>
      <c r="F18" s="24"/>
      <c r="G18" s="24"/>
      <c r="H18" s="23"/>
      <c r="I18" s="64"/>
    </row>
    <row r="19" spans="2:9" s="25" customFormat="1" x14ac:dyDescent="0.25">
      <c r="B19" s="23"/>
      <c r="C19" s="23"/>
      <c r="D19" s="23"/>
      <c r="E19" s="23"/>
      <c r="F19" s="24"/>
      <c r="G19" s="24"/>
      <c r="H19" s="23"/>
      <c r="I19" s="64"/>
    </row>
    <row r="20" spans="2:9" s="25" customFormat="1" x14ac:dyDescent="0.25">
      <c r="B20" s="23"/>
      <c r="C20" s="23"/>
      <c r="D20" s="23"/>
      <c r="E20" s="23"/>
      <c r="F20" s="24"/>
      <c r="G20" s="24"/>
      <c r="H20" s="23"/>
      <c r="I20" s="64"/>
    </row>
    <row r="21" spans="2:9" s="25" customFormat="1" x14ac:dyDescent="0.25">
      <c r="B21" s="23"/>
      <c r="C21" s="23"/>
      <c r="D21" s="23"/>
      <c r="E21" s="23"/>
      <c r="F21" s="24"/>
      <c r="G21" s="24"/>
      <c r="H21" s="23"/>
      <c r="I21" s="64"/>
    </row>
    <row r="22" spans="2:9" s="25" customFormat="1" x14ac:dyDescent="0.25">
      <c r="B22" s="23"/>
      <c r="C22" s="23"/>
      <c r="D22" s="23"/>
      <c r="E22" s="23"/>
      <c r="F22" s="24"/>
      <c r="G22" s="24"/>
      <c r="H22" s="23"/>
      <c r="I22" s="64"/>
    </row>
    <row r="23" spans="2:9" x14ac:dyDescent="0.25">
      <c r="B23" s="164" t="s">
        <v>47</v>
      </c>
      <c r="C23" s="165"/>
      <c r="D23" s="165"/>
      <c r="E23" s="165"/>
      <c r="F23" s="165"/>
      <c r="G23" s="165"/>
      <c r="H23" s="166"/>
      <c r="I23" s="76">
        <f>SUM(I6:I22)</f>
        <v>0</v>
      </c>
    </row>
    <row r="24" spans="2:9" s="25" customFormat="1" x14ac:dyDescent="0.25">
      <c r="B24" s="23"/>
      <c r="C24" s="23"/>
      <c r="D24" s="23"/>
      <c r="E24" s="23"/>
      <c r="F24" s="24"/>
      <c r="G24" s="24"/>
      <c r="H24" s="23"/>
      <c r="I24" s="64"/>
    </row>
    <row r="25" spans="2:9" s="25" customFormat="1" x14ac:dyDescent="0.25">
      <c r="B25" s="23"/>
      <c r="C25" s="23"/>
      <c r="D25" s="23"/>
      <c r="E25" s="23"/>
      <c r="F25" s="24"/>
      <c r="G25" s="24"/>
      <c r="H25" s="23"/>
      <c r="I25" s="64"/>
    </row>
    <row r="26" spans="2:9" s="25" customFormat="1" x14ac:dyDescent="0.25">
      <c r="B26" s="23"/>
      <c r="C26" s="23"/>
      <c r="D26" s="23"/>
      <c r="E26" s="23"/>
      <c r="F26" s="24"/>
      <c r="G26" s="24"/>
      <c r="H26" s="23"/>
      <c r="I26" s="64"/>
    </row>
    <row r="27" spans="2:9" s="25" customFormat="1" x14ac:dyDescent="0.25">
      <c r="B27" s="23"/>
      <c r="C27" s="23"/>
      <c r="D27" s="23"/>
      <c r="E27" s="23"/>
      <c r="F27" s="24"/>
      <c r="G27" s="24"/>
      <c r="H27" s="23"/>
      <c r="I27" s="64"/>
    </row>
    <row r="28" spans="2:9" s="25" customFormat="1" x14ac:dyDescent="0.25">
      <c r="B28" s="23"/>
      <c r="C28" s="23"/>
      <c r="D28" s="23"/>
      <c r="E28" s="23"/>
      <c r="F28" s="24"/>
      <c r="G28" s="24"/>
      <c r="H28" s="23"/>
      <c r="I28" s="64"/>
    </row>
    <row r="29" spans="2:9" s="25" customFormat="1" x14ac:dyDescent="0.25">
      <c r="B29" s="23"/>
      <c r="C29" s="23"/>
      <c r="D29" s="23"/>
      <c r="E29" s="23"/>
      <c r="F29" s="24"/>
      <c r="G29" s="24"/>
      <c r="H29" s="23"/>
      <c r="I29" s="64"/>
    </row>
    <row r="30" spans="2:9" s="25" customFormat="1" x14ac:dyDescent="0.25">
      <c r="B30" s="23"/>
      <c r="C30" s="23"/>
      <c r="D30" s="23"/>
      <c r="E30" s="23"/>
      <c r="F30" s="24"/>
      <c r="G30" s="24"/>
      <c r="H30" s="23"/>
      <c r="I30" s="64"/>
    </row>
    <row r="31" spans="2:9" s="25" customFormat="1" x14ac:dyDescent="0.25">
      <c r="B31" s="23"/>
      <c r="C31" s="23"/>
      <c r="D31" s="23"/>
      <c r="E31" s="23"/>
      <c r="F31" s="24"/>
      <c r="G31" s="24"/>
      <c r="H31" s="23"/>
      <c r="I31" s="64"/>
    </row>
    <row r="32" spans="2:9" s="25" customFormat="1" x14ac:dyDescent="0.25">
      <c r="B32" s="23"/>
      <c r="C32" s="23"/>
      <c r="D32" s="23"/>
      <c r="E32" s="23"/>
      <c r="F32" s="24"/>
      <c r="G32" s="24"/>
      <c r="H32" s="23"/>
      <c r="I32" s="64"/>
    </row>
    <row r="33" spans="2:9" s="25" customFormat="1" x14ac:dyDescent="0.25">
      <c r="B33" s="23"/>
      <c r="C33" s="23"/>
      <c r="D33" s="23"/>
      <c r="E33" s="23"/>
      <c r="F33" s="24"/>
      <c r="G33" s="24"/>
      <c r="H33" s="23"/>
      <c r="I33" s="64"/>
    </row>
    <row r="34" spans="2:9" s="25" customFormat="1" x14ac:dyDescent="0.25">
      <c r="B34" s="23"/>
      <c r="C34" s="23"/>
      <c r="D34" s="23"/>
      <c r="E34" s="23"/>
      <c r="F34" s="24"/>
      <c r="G34" s="24"/>
      <c r="H34" s="23"/>
      <c r="I34" s="64"/>
    </row>
    <row r="35" spans="2:9" s="25" customFormat="1" x14ac:dyDescent="0.25">
      <c r="B35" s="23"/>
      <c r="C35" s="23"/>
      <c r="D35" s="23"/>
      <c r="E35" s="23"/>
      <c r="F35" s="24"/>
      <c r="G35" s="24"/>
      <c r="H35" s="23"/>
      <c r="I35" s="64"/>
    </row>
    <row r="36" spans="2:9" s="25" customFormat="1" x14ac:dyDescent="0.25">
      <c r="B36" s="23"/>
      <c r="C36" s="23"/>
      <c r="D36" s="23"/>
      <c r="E36" s="23"/>
      <c r="F36" s="24"/>
      <c r="G36" s="24"/>
      <c r="H36" s="23"/>
      <c r="I36" s="64"/>
    </row>
    <row r="37" spans="2:9" s="25" customFormat="1" x14ac:dyDescent="0.25">
      <c r="B37" s="23"/>
      <c r="C37" s="23"/>
      <c r="D37" s="23"/>
      <c r="E37" s="23"/>
      <c r="F37" s="24"/>
      <c r="G37" s="24"/>
      <c r="H37" s="23"/>
      <c r="I37" s="64"/>
    </row>
    <row r="38" spans="2:9" s="25" customFormat="1" x14ac:dyDescent="0.25">
      <c r="B38" s="23"/>
      <c r="C38" s="23"/>
      <c r="D38" s="23"/>
      <c r="E38" s="23"/>
      <c r="F38" s="24"/>
      <c r="G38" s="24"/>
      <c r="H38" s="23"/>
      <c r="I38" s="64"/>
    </row>
    <row r="39" spans="2:9" s="25" customFormat="1" x14ac:dyDescent="0.25">
      <c r="B39" s="23"/>
      <c r="C39" s="23"/>
      <c r="D39" s="23"/>
      <c r="E39" s="23"/>
      <c r="F39" s="24"/>
      <c r="G39" s="24"/>
      <c r="H39" s="23"/>
      <c r="I39" s="64"/>
    </row>
    <row r="40" spans="2:9" s="25" customFormat="1" x14ac:dyDescent="0.25">
      <c r="B40" s="23"/>
      <c r="C40" s="23"/>
      <c r="D40" s="23"/>
      <c r="E40" s="23"/>
      <c r="F40" s="24"/>
      <c r="G40" s="24"/>
      <c r="H40" s="23"/>
      <c r="I40" s="64"/>
    </row>
    <row r="41" spans="2:9" x14ac:dyDescent="0.25">
      <c r="B41" s="164" t="s">
        <v>134</v>
      </c>
      <c r="C41" s="165"/>
      <c r="D41" s="165"/>
      <c r="E41" s="165"/>
      <c r="F41" s="165"/>
      <c r="G41" s="165"/>
      <c r="H41" s="166"/>
      <c r="I41" s="76">
        <f>SUM(I24:I40)</f>
        <v>0</v>
      </c>
    </row>
    <row r="42" spans="2:9" x14ac:dyDescent="0.25">
      <c r="B42" s="110" t="s">
        <v>86</v>
      </c>
      <c r="C42" s="111"/>
      <c r="D42" s="111"/>
      <c r="E42" s="111"/>
      <c r="F42" s="111"/>
      <c r="G42" s="111"/>
      <c r="H42" s="112"/>
      <c r="I42" s="76">
        <f>I23+I41</f>
        <v>0</v>
      </c>
    </row>
    <row r="43" spans="2:9" x14ac:dyDescent="0.25">
      <c r="B43" s="17" t="s">
        <v>133</v>
      </c>
    </row>
  </sheetData>
  <sheetProtection formatCells="0" formatColumns="0" formatRows="0" insertColumns="0" insertRows="0" deleteColumns="0" deleteRows="0" selectLockedCells="1"/>
  <mergeCells count="6">
    <mergeCell ref="B41:H41"/>
    <mergeCell ref="C3:H3"/>
    <mergeCell ref="I3:I5"/>
    <mergeCell ref="B4:B5"/>
    <mergeCell ref="C4:H4"/>
    <mergeCell ref="B23:H23"/>
  </mergeCells>
  <dataValidations xWindow="697" yWindow="469"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6:G22 G24:G40">
      <formula1>F6</formula1>
    </dataValidation>
  </dataValidations>
  <pageMargins left="0.7" right="0.7" top="0.75" bottom="0.75" header="0.3" footer="0.3"/>
  <pageSetup paperSize="9" scale="68"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Eelarve</vt:lpstr>
      <vt:lpstr>Maksetaotlus</vt:lpstr>
      <vt:lpstr>KULUARUANDE KOOND</vt:lpstr>
      <vt:lpstr>1. Tööjõukulud</vt:lpstr>
      <vt:lpstr>2. Lähetuskulud</vt:lpstr>
      <vt:lpstr> 3. EL avalikustamise kulud</vt:lpstr>
      <vt:lpstr>4. Seadmed, varust, IKT</vt:lpstr>
      <vt:lpstr>5. Kinnisvara</vt:lpstr>
      <vt:lpstr>6. Muud otsesed 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Alla Voinova</cp:lastModifiedBy>
  <cp:lastPrinted>2015-03-09T14:28:19Z</cp:lastPrinted>
  <dcterms:created xsi:type="dcterms:W3CDTF">2014-06-17T10:19:13Z</dcterms:created>
  <dcterms:modified xsi:type="dcterms:W3CDTF">2016-04-22T06:09:24Z</dcterms:modified>
</cp:coreProperties>
</file>